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465" windowWidth="16515" windowHeight="6480"/>
  </bookViews>
  <sheets>
    <sheet name="Лист1" sheetId="1" r:id="rId1"/>
    <sheet name="Module2" sheetId="5" state="veryHidden" r:id="rId2"/>
  </sheets>
  <definedNames>
    <definedName name="ном">Лист1!#REF!</definedName>
    <definedName name="_xlnm.Print_Area" localSheetId="0">Лист1!$A$1:$H$159</definedName>
  </definedNames>
  <calcPr calcId="124519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/>
  <c r="E18"/>
  <c r="G14"/>
  <c r="F137"/>
  <c r="G137" s="1"/>
  <c r="H137" s="1"/>
  <c r="F133"/>
  <c r="F132"/>
  <c r="G132" s="1"/>
  <c r="H132" s="1"/>
  <c r="F131"/>
  <c r="F130"/>
  <c r="G130" s="1"/>
  <c r="H130" s="1"/>
  <c r="F129"/>
  <c r="F128"/>
  <c r="G128" s="1"/>
  <c r="H128" s="1"/>
  <c r="F135"/>
  <c r="F136"/>
  <c r="G136" s="1"/>
  <c r="H136" s="1"/>
  <c r="F134"/>
  <c r="G134" s="1"/>
  <c r="H134" s="1"/>
  <c r="F149"/>
  <c r="G149" s="1"/>
  <c r="F145"/>
  <c r="H145" s="1"/>
  <c r="F144"/>
  <c r="H144" s="1"/>
  <c r="F143"/>
  <c r="H143" s="1"/>
  <c r="F142"/>
  <c r="H142" s="1"/>
  <c r="F141"/>
  <c r="H141" s="1"/>
  <c r="F140"/>
  <c r="H140" s="1"/>
  <c r="F139"/>
  <c r="G139" s="1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4"/>
  <c r="H125"/>
  <c r="H126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4"/>
  <c r="G125"/>
  <c r="G126"/>
  <c r="H103"/>
  <c r="G103"/>
  <c r="H82"/>
  <c r="H83"/>
  <c r="G82"/>
  <c r="G83"/>
  <c r="H50"/>
  <c r="G50"/>
  <c r="H45"/>
  <c r="G45"/>
  <c r="E19"/>
  <c r="F19"/>
  <c r="F155" s="1"/>
  <c r="F18"/>
  <c r="F154" s="1"/>
  <c r="F17"/>
  <c r="F153" s="1"/>
  <c r="F16"/>
  <c r="F148" s="1"/>
  <c r="G129"/>
  <c r="H129" s="1"/>
  <c r="F125"/>
  <c r="F126"/>
  <c r="F124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03"/>
  <c r="F95"/>
  <c r="G95"/>
  <c r="H95"/>
  <c r="F96"/>
  <c r="G96"/>
  <c r="H96"/>
  <c r="F97"/>
  <c r="G97"/>
  <c r="H97"/>
  <c r="F98"/>
  <c r="G98"/>
  <c r="H98"/>
  <c r="F99"/>
  <c r="G99"/>
  <c r="H99"/>
  <c r="F100"/>
  <c r="G100"/>
  <c r="H100"/>
  <c r="F101"/>
  <c r="G101"/>
  <c r="H101"/>
  <c r="F94"/>
  <c r="G94"/>
  <c r="H94"/>
  <c r="F88"/>
  <c r="G88"/>
  <c r="H88"/>
  <c r="F89"/>
  <c r="G89"/>
  <c r="H89"/>
  <c r="F90"/>
  <c r="G90"/>
  <c r="H90"/>
  <c r="F91"/>
  <c r="G91"/>
  <c r="H91"/>
  <c r="F87"/>
  <c r="G87"/>
  <c r="H87"/>
  <c r="F93"/>
  <c r="G93" s="1"/>
  <c r="H93" s="1"/>
  <c r="F20"/>
  <c r="F156" s="1"/>
  <c r="F21"/>
  <c r="F157"/>
  <c r="F22"/>
  <c r="H22"/>
  <c r="F23"/>
  <c r="F159"/>
  <c r="F24"/>
  <c r="H24"/>
  <c r="F151"/>
  <c r="F150"/>
  <c r="F27"/>
  <c r="G27" s="1"/>
  <c r="F28"/>
  <c r="G28" s="1"/>
  <c r="F29"/>
  <c r="G29" s="1"/>
  <c r="F31"/>
  <c r="G31" s="1"/>
  <c r="F33"/>
  <c r="G33" s="1"/>
  <c r="F34"/>
  <c r="G34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7"/>
  <c r="H47" s="1"/>
  <c r="F48"/>
  <c r="H48" s="1"/>
  <c r="F49"/>
  <c r="G49" s="1"/>
  <c r="F52"/>
  <c r="H52" s="1"/>
  <c r="F53"/>
  <c r="H53" s="1"/>
  <c r="F55"/>
  <c r="H55" s="1"/>
  <c r="F56"/>
  <c r="H56" s="1"/>
  <c r="F58"/>
  <c r="G58" s="1"/>
  <c r="H58" s="1"/>
  <c r="F59"/>
  <c r="G59" s="1"/>
  <c r="H59" s="1"/>
  <c r="F60"/>
  <c r="G60" s="1"/>
  <c r="H60" s="1"/>
  <c r="F62"/>
  <c r="H62" s="1"/>
  <c r="F63"/>
  <c r="H63" s="1"/>
  <c r="F64"/>
  <c r="G64" s="1"/>
  <c r="F65"/>
  <c r="H65" s="1"/>
  <c r="F66"/>
  <c r="G66" s="1"/>
  <c r="F67"/>
  <c r="H67" s="1"/>
  <c r="F68"/>
  <c r="G68" s="1"/>
  <c r="F69"/>
  <c r="H69" s="1"/>
  <c r="F70"/>
  <c r="G70" s="1"/>
  <c r="F71"/>
  <c r="H71" s="1"/>
  <c r="F72"/>
  <c r="G72" s="1"/>
  <c r="F73"/>
  <c r="H73" s="1"/>
  <c r="F74"/>
  <c r="G74" s="1"/>
  <c r="F75"/>
  <c r="H75" s="1"/>
  <c r="F76"/>
  <c r="G76" s="1"/>
  <c r="F77"/>
  <c r="H77" s="1"/>
  <c r="F78"/>
  <c r="G78" s="1"/>
  <c r="F79"/>
  <c r="H79" s="1"/>
  <c r="F80"/>
  <c r="G80" s="1"/>
  <c r="F81"/>
  <c r="H81" s="1"/>
  <c r="F84"/>
  <c r="G84" s="1"/>
  <c r="F85"/>
  <c r="H85" s="1"/>
  <c r="F92"/>
  <c r="G92" s="1"/>
  <c r="H92" s="1"/>
  <c r="F123"/>
  <c r="H123" s="1"/>
  <c r="F127"/>
  <c r="H127" s="1"/>
  <c r="G131"/>
  <c r="H131" s="1"/>
  <c r="G135"/>
  <c r="H135" s="1"/>
  <c r="G133"/>
  <c r="H133" s="1"/>
  <c r="G21"/>
  <c r="G22"/>
  <c r="G140"/>
  <c r="G55"/>
  <c r="H159"/>
  <c r="G159"/>
  <c r="H157"/>
  <c r="G157"/>
  <c r="F158"/>
  <c r="G24"/>
  <c r="G23"/>
  <c r="H23"/>
  <c r="H21"/>
  <c r="H151"/>
  <c r="G151"/>
  <c r="F147"/>
  <c r="G150"/>
  <c r="H150"/>
  <c r="F146"/>
  <c r="H34"/>
  <c r="G52"/>
  <c r="H31"/>
  <c r="H19"/>
  <c r="G19"/>
  <c r="G75"/>
  <c r="H39"/>
  <c r="H20"/>
  <c r="H158"/>
  <c r="G158"/>
  <c r="G147"/>
  <c r="H147"/>
  <c r="H146"/>
  <c r="G146"/>
  <c r="H84" l="1"/>
  <c r="H49"/>
  <c r="H16"/>
  <c r="G85"/>
  <c r="G63"/>
  <c r="H36"/>
  <c r="H76"/>
  <c r="H74"/>
  <c r="H42"/>
  <c r="G16"/>
  <c r="H29"/>
  <c r="H40"/>
  <c r="H17"/>
  <c r="G20"/>
  <c r="G79"/>
  <c r="G71"/>
  <c r="H80"/>
  <c r="H78"/>
  <c r="G77"/>
  <c r="G73"/>
  <c r="G81"/>
  <c r="G142"/>
  <c r="H43"/>
  <c r="G47"/>
  <c r="G53"/>
  <c r="H38"/>
  <c r="H41"/>
  <c r="G48"/>
  <c r="H27"/>
  <c r="H33"/>
  <c r="H37"/>
  <c r="H28"/>
  <c r="H70"/>
  <c r="H64"/>
  <c r="G62"/>
  <c r="H66"/>
  <c r="G153"/>
  <c r="H153"/>
  <c r="G155"/>
  <c r="H155"/>
  <c r="H148"/>
  <c r="G148"/>
  <c r="H154"/>
  <c r="G154"/>
  <c r="H139"/>
  <c r="F152"/>
  <c r="G17"/>
  <c r="H18"/>
  <c r="G18"/>
  <c r="G56"/>
  <c r="G143"/>
  <c r="H149"/>
  <c r="G123"/>
  <c r="G145"/>
  <c r="G127"/>
  <c r="G141"/>
  <c r="G144"/>
  <c r="H72"/>
  <c r="G156"/>
  <c r="H156"/>
  <c r="G67"/>
  <c r="H68"/>
  <c r="G69"/>
  <c r="G65"/>
  <c r="H152" l="1"/>
  <c r="G152"/>
</calcChain>
</file>

<file path=xl/comments1.xml><?xml version="1.0" encoding="utf-8"?>
<comments xmlns="http://schemas.openxmlformats.org/spreadsheetml/2006/main">
  <authors>
    <author>gl-buh</author>
  </authors>
  <commentList>
    <comment ref="E82" authorId="0">
      <text>
        <r>
          <rPr>
            <b/>
            <sz val="8"/>
            <color indexed="81"/>
            <rFont val="Tahoma"/>
            <family val="2"/>
          </rPr>
          <t>gl-buh: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<sst xmlns="http://schemas.openxmlformats.org/spreadsheetml/2006/main" count="324" uniqueCount="208">
  <si>
    <t>Наимовение товаров</t>
  </si>
  <si>
    <t>ДВЕРНЫЕ ДОВОДЧИКИ</t>
  </si>
  <si>
    <t>1 шт.</t>
  </si>
  <si>
    <t>1 шт</t>
  </si>
  <si>
    <t>пара</t>
  </si>
  <si>
    <t>1 м</t>
  </si>
  <si>
    <t>Обратные планки замков</t>
  </si>
  <si>
    <t xml:space="preserve">1 шт </t>
  </si>
  <si>
    <t>Замковые цилиндры и накладки</t>
  </si>
  <si>
    <t>Нажимные гарнитуры двухсторонние (аллюминий)</t>
  </si>
  <si>
    <t>1 комплект</t>
  </si>
  <si>
    <t>кв.м</t>
  </si>
  <si>
    <t>п.м</t>
  </si>
  <si>
    <t>шт</t>
  </si>
  <si>
    <t>Ручки офисные скобообразные (аллюминий)</t>
  </si>
  <si>
    <t>Обратная планка регулируемая универсальная</t>
  </si>
  <si>
    <t>Ручка  большая   (бел/кор)</t>
  </si>
  <si>
    <t>Накладка на замковый цилиндр</t>
  </si>
  <si>
    <t>Provedal- 71 (S-640/5) 200m</t>
  </si>
  <si>
    <t>Provedal- 69 (S-640/4) 200m Россия  от 4 км 8,8</t>
  </si>
  <si>
    <t xml:space="preserve">$6,96 </t>
  </si>
  <si>
    <t>ШАБЛОНЫ</t>
  </si>
  <si>
    <t xml:space="preserve">$31,20 </t>
  </si>
  <si>
    <t xml:space="preserve">$4,80 </t>
  </si>
  <si>
    <t xml:space="preserve">$4,92 </t>
  </si>
  <si>
    <t xml:space="preserve"> 1 м </t>
  </si>
  <si>
    <t xml:space="preserve"> 1 шт </t>
  </si>
  <si>
    <t>Цена с НДС</t>
  </si>
  <si>
    <t>$17,00</t>
  </si>
  <si>
    <t>Wintech  (Россия) 300m</t>
  </si>
  <si>
    <t>VEKA             253 Semperit (ГЕРМАНИЯ) 400m</t>
  </si>
  <si>
    <t>VEKA             254 Semperit (ГЕРМАНИЯ) 400m</t>
  </si>
  <si>
    <t>REHAU         865002  Semperit (ГЕРМАНИЯ) 450m</t>
  </si>
  <si>
    <t xml:space="preserve">REHAU         864952 Semperit (ГЕРМАНИЯ) 500m </t>
  </si>
  <si>
    <t>KBE                255  Semperit (ГЕРМАНИЯ) 400m</t>
  </si>
  <si>
    <t>KBE                254  Semperit (ГЕРМАНИЯ) 300m</t>
  </si>
  <si>
    <t>KBE                227 Semperit (ГЕРМАНИЯ) 500m</t>
  </si>
  <si>
    <t>VEKA             253 Stomil Sanok (ПОЛЬША)400m</t>
  </si>
  <si>
    <t>VEKA             254 Stomil Sanok (ПОЛЬША)400m</t>
  </si>
  <si>
    <t>REHAU         865002  Stomil Sanok (ПОЛЬША) 400m</t>
  </si>
  <si>
    <t xml:space="preserve">REHAU         864952 Stomil Sanok (ПОЛЬША) 500m </t>
  </si>
  <si>
    <t>KBE                255  Stomil Sanok (ПОЛЬША) 400m</t>
  </si>
  <si>
    <t>KBE                254  Stomil Sanok (ПОЛЬША) 300m</t>
  </si>
  <si>
    <t>KBE                227 Stomil Sanok (ПОЛЬША) 500m</t>
  </si>
  <si>
    <t>Salamander R-122 (414020)   Stomil Sanok (ПОЛЬША) 300m</t>
  </si>
  <si>
    <t>Salamander R-123 (414565) Stomil Sanok (ПОЛЬША)300m</t>
  </si>
  <si>
    <t>Wintech Stomil Sanok (ПОЛЬША) 300m</t>
  </si>
  <si>
    <t>KBE                228 Semperit (ГЕРМАНИЯ) 400m</t>
  </si>
  <si>
    <t xml:space="preserve"> </t>
  </si>
  <si>
    <t>1шт</t>
  </si>
  <si>
    <t>Профильный цилиндр ключ/ключ, цвет цинк   35x45                                     (1уп=50 шт)</t>
  </si>
  <si>
    <t>Профильный цилиндр ключ/ключ, цвет цинк   40x40                                     (1уп=50 шт)</t>
  </si>
  <si>
    <t>Шуруп для крепления импоста 4,2х13 фасованный (1000шт/кор) белый, (ГУ-10кор)</t>
  </si>
  <si>
    <t>Шуруп для крепления импоста 6,3х70, белый (1кор-1200шт)</t>
  </si>
  <si>
    <t>Шуруп для крепления импоста 6,3х90, белый (1кор-1000шт)</t>
  </si>
  <si>
    <t>1000шт</t>
  </si>
  <si>
    <t>1000 шт</t>
  </si>
  <si>
    <t>Шаблон дверной петли LDH (KT-N),LDH (KT-V),Н22</t>
  </si>
  <si>
    <t xml:space="preserve">Нажимной  гарнитур межось 92 мм/26мм, штифт 118 мм + 3 крепежных винта </t>
  </si>
  <si>
    <t xml:space="preserve">Нажимной  гарнитур межось 85 мм/26мм, штифт 118 мм + 3 крепежных винта </t>
  </si>
  <si>
    <t>ДВЕРНЫЕ ЗАМКИ</t>
  </si>
  <si>
    <t>Сайт в интернет www.lemma24.ru</t>
  </si>
  <si>
    <t xml:space="preserve">Комплект ручек кор 30мм/300 мм                                                                   </t>
  </si>
  <si>
    <t>Комплект ручек белых,30мм/300 мм                                                                                    (1уп=6шт)</t>
  </si>
  <si>
    <t>Резиновый шнур                                                                                                                   (100метров)</t>
  </si>
  <si>
    <t>Крепление «низ»  (металл.)                                                                                                 (1уп=100шт)</t>
  </si>
  <si>
    <t>Крепление «верх»  (металл.)                                                                                             (1уп=100 шт)</t>
  </si>
  <si>
    <t xml:space="preserve">Ролик для закатки шнура                                                                                                    </t>
  </si>
  <si>
    <t>Ед.       изм.</t>
  </si>
  <si>
    <t>LG 900 (8400), для рам и створок, черный, 450м (Германия)</t>
  </si>
  <si>
    <t>LG 901 (8636), для стеклопакетов,черный, 400м (Германия)</t>
  </si>
  <si>
    <t>LG 902 (8637), для стеклопакетов,черный, 500м (Германия)</t>
  </si>
  <si>
    <t>Петля дверная аналог Dr.Hahn, модели “KT-N”(DHN)  до 120 кг                     (1кор=30 шт)</t>
  </si>
  <si>
    <t>Петля дверная аналог Dr.Hahn, модели  "KT-V"(DHV) до 120 кг                     (1кор=30 шт)</t>
  </si>
  <si>
    <t>Замок с защелкой и ригелем (аналог KFV).Китай меж.ось 92мм , дорнмаз 35    (1уп=30 шт)</t>
  </si>
  <si>
    <t>Замок с защелкой и ригелем (аналог KFV) .Китай меж.ось 92мм , дорнмаз 25   (1уп=30 шт)</t>
  </si>
  <si>
    <t>Замок с роликом и ригелем (аналог KFV ).Китай меж.ось 92мм , дорнмаз 35     (1уп=30шт)</t>
  </si>
  <si>
    <t>Замок с роликом и ригелем (аналог KFV ) .Китай  меж.ось 92мм , дорнмаз 25   (1уп=30шт)</t>
  </si>
  <si>
    <t>Замок с роликом и ригелем (аналог KALE ) .Китай меж.ось 85мм , дорнмаз 25           (1уп=30 шт)</t>
  </si>
  <si>
    <t>Замок с роликом и ригелем (аналог KALE) .Китай меж.ось 85 мм , дорнмаз 35          (1уп=30 шт)</t>
  </si>
  <si>
    <t>Замок с защелкой и ригелем (аналог KALE) .Китай меж.ось 85мм , дорнмаз 25         (1уп=30 шт)</t>
  </si>
  <si>
    <t>Замок с защелкой и ригелем (аналог KALE) .Китай  меж.ось 85 мм , дорнмаз 35       (1уп=30 шт)</t>
  </si>
  <si>
    <r>
      <t xml:space="preserve">         </t>
    </r>
    <r>
      <rPr>
        <b/>
        <i/>
        <sz val="16"/>
        <color indexed="9"/>
        <rFont val="Arial Cyr"/>
        <charset val="204"/>
      </rPr>
      <t>Бесплатная</t>
    </r>
    <r>
      <rPr>
        <i/>
        <sz val="16"/>
        <color indexed="9"/>
        <rFont val="Arial Cyr"/>
        <charset val="204"/>
      </rPr>
      <t xml:space="preserve"> доставка,до склада в любой регион России.      </t>
    </r>
  </si>
  <si>
    <t xml:space="preserve">                         Комплектующие для москитных сеток (SKS)                               </t>
  </si>
  <si>
    <t>м</t>
  </si>
  <si>
    <t>1,73р.</t>
  </si>
  <si>
    <t>2,58р.</t>
  </si>
  <si>
    <t>1,57р.</t>
  </si>
  <si>
    <t>1,77р.</t>
  </si>
  <si>
    <t>1,68р.</t>
  </si>
  <si>
    <t>$0,97</t>
  </si>
  <si>
    <t>$0,89</t>
  </si>
  <si>
    <t>28,50р.</t>
  </si>
  <si>
    <t>33,00р.</t>
  </si>
  <si>
    <t>2,10р.</t>
  </si>
  <si>
    <t>288,75р.</t>
  </si>
  <si>
    <t>0,77р.</t>
  </si>
  <si>
    <t>1,09р.</t>
  </si>
  <si>
    <t>1,19р.</t>
  </si>
  <si>
    <t>Защелка с ответкой  Альфа  (со скрытым креплением)  (1 кор. - 20 шт.)</t>
  </si>
  <si>
    <t>Защелка с ответкой, белая 8СI/100/6, (1к.-10шт.)</t>
  </si>
  <si>
    <t>Комплект к поворотному окну 7AC/47</t>
  </si>
  <si>
    <t>Монтажный комплект (С640),(1к-100шт)</t>
  </si>
  <si>
    <t>Петля дверная 7bi/40 (40 шт.)</t>
  </si>
  <si>
    <t>Петля оконная 7bi/41 (40 шт.)</t>
  </si>
  <si>
    <t>Ролик для москитной сетки SLID 8RU/05 (1 кор.-100 шт.)</t>
  </si>
  <si>
    <t>Ролик регулируемый (длина 56 мм) 8RU/204  (1 кор.-100 шт.)</t>
  </si>
  <si>
    <t>Ролик регулируемый (длина 76 мм) 8RU/204  (1 кор.-125 шт.)</t>
  </si>
  <si>
    <t>Ручка (унив.) с ригелями для P400 (7CR/41), Россия</t>
  </si>
  <si>
    <t xml:space="preserve">Соединение импоста для 400/17, 9es/81 (250шт.) </t>
  </si>
  <si>
    <t>Соединение угловое для 400/11,16 9es/09 (125 шт.)</t>
  </si>
  <si>
    <t>Соединение угловое для 400/11,16 9es/09 (150 шт.)</t>
  </si>
  <si>
    <t>Соединитель импоста для Р400/07 (1к.-500шт.) 9es/80</t>
  </si>
  <si>
    <t>Угловое соединение для москитной сетки без ролика 9es/70 (1кор.-250шт.)</t>
  </si>
  <si>
    <t>Угловое соединение для рамы Р400/01 и створки Р400/02 9ЕS/08, (1к.-300шт.)Россия</t>
  </si>
  <si>
    <t>Угловое соединение для рамы раздвижной серии С640/35 9ES/11, ( 1 кор.-200 шт. )</t>
  </si>
  <si>
    <t>Уголок для москитной сетки с роликом (100 шт.) 8RU/70</t>
  </si>
  <si>
    <t>Уголок для москитной сетки с роликом (150 шт.) 8RU/70</t>
  </si>
  <si>
    <t>Фетр уплотнитель для балконов и лоджий 7*6 мм 9FE/04 (400 п.м.) черный</t>
  </si>
  <si>
    <t>Фетр уплотнитель для балконов и лоджий 7*6 мм 9FE/04 (500 п.м.) серый</t>
  </si>
  <si>
    <t>Фетровый уплотнитель для SLID 5*15 мм (200 п.м.)</t>
  </si>
  <si>
    <t>Фетровый уплотнитель для SLID 5*15 мм (200 п.м.) Китай</t>
  </si>
  <si>
    <t xml:space="preserve">Шнур фиксирующий, серый, D 6 мм,100 м </t>
  </si>
  <si>
    <t>упак.</t>
  </si>
  <si>
    <t>тыс. шт.</t>
  </si>
  <si>
    <t>Шуруп 4,8х22 для алюминиевых профилей, белый, (2000 шт/кор.)</t>
  </si>
  <si>
    <t>Шуруп для креплени импоста</t>
  </si>
  <si>
    <t xml:space="preserve"> Резиновые ЕРDМ-уплотнители для всех видов ПВХ и алюминиевых профилей    </t>
  </si>
  <si>
    <t>цена при сумме заявки 10000Р</t>
  </si>
  <si>
    <r>
      <rPr>
        <b/>
        <sz val="12"/>
        <rFont val="Arial"/>
        <family val="2"/>
      </rPr>
      <t>Угловая соединительная деталь с усилением (бел/кор)</t>
    </r>
    <r>
      <rPr>
        <sz val="12"/>
        <rFont val="Arial"/>
        <family val="2"/>
      </rPr>
      <t xml:space="preserve">          ( 1 уп - 500 шт)</t>
    </r>
  </si>
  <si>
    <t>Угловая соединительная деталь (бел/кор)                                       (1уп=100шт)</t>
  </si>
  <si>
    <t>Соединительная деталь для средней поперечины (пластик/металл.)    (1уп=100 шт)</t>
  </si>
  <si>
    <t>Крепление "верх-низ"  бел/кор                                                          (1уп=100 шт)</t>
  </si>
  <si>
    <t>Сетка, фиберглас, ширина 1,4м /1,6м, серая Премиум              (42кв.м/48кв.м)</t>
  </si>
  <si>
    <t>Сетка, фиберглас, ширина 1,4м /1,6м, серая Стандарт             (42кв.м/48кв.м)</t>
  </si>
  <si>
    <t>Центральная поперечина (импост )                                              (1 уп=120 м)</t>
  </si>
  <si>
    <t>Рамный профиль                                                                            (1 уп=120 м)</t>
  </si>
  <si>
    <t>Ручка  малая трапец. (бел/кор)                                                               (1уп=100 шт)</t>
  </si>
  <si>
    <t>Ручка полукруглая ( бел/прозрачная)                                                      (1уп=100 шт)</t>
  </si>
  <si>
    <t>200 шт.</t>
  </si>
  <si>
    <t>300 шт.</t>
  </si>
  <si>
    <t>1000 шт.</t>
  </si>
  <si>
    <t>50 шт.</t>
  </si>
  <si>
    <t xml:space="preserve">4х200м </t>
  </si>
  <si>
    <t xml:space="preserve">4х400м </t>
  </si>
  <si>
    <t>Защелка Beta c пружиной и крючком P-WL 2 (81) RAL 9016 / С 640(аналог 8CI/100)</t>
  </si>
  <si>
    <t>Защелка Альфа с закр. кр. и пружиной P-WL 1 (81) RAL 9016 / С640(аналог 8СI/47)</t>
  </si>
  <si>
    <t>Ролик регулир. P-R 67 (81) С640/12 /  8RU/204</t>
  </si>
  <si>
    <t>Ролик регулир. P-R 57 (81) С 640/12 / 8RU/204</t>
  </si>
  <si>
    <t>Ролик для раздв. москитной сетки R8281 / 8RU/70</t>
  </si>
  <si>
    <t>Петля окон. ун. для распашной серии P-HW (81) RAL 9016 / 7BI/41</t>
  </si>
  <si>
    <t>Ручка окон.с ригелями ун. для распашной системы P-WH01 (81) RAL 9016 / 7CR/41</t>
  </si>
  <si>
    <t>Уплотнитель фетровый P-WS 5*15 - 3P - 3L (81) grey / 9FE/12</t>
  </si>
  <si>
    <t>Уплотнитель фетровый P-WS 7*6 - 3P - 3L (81) grey / 9FE/04</t>
  </si>
  <si>
    <t>Петля дверная Н-2А 01. бел.с подшипником / (аналог СТН 0611-01)</t>
  </si>
  <si>
    <t>WHМ 005/B/37 Ручка алюминий 8- позиционная (аналог Рото 8/35). (1кор=100 шт)   Китай</t>
  </si>
  <si>
    <t xml:space="preserve">WHL 007/B/35  Ручка алюминий 8- позиционная(аналог HOPPE 8/35/38).(1 кор-100 шт) Китай </t>
  </si>
  <si>
    <t xml:space="preserve">WHL 002/B/35 Ручка алюминий 8- позиционная (аналог HERMO 8/35).   (1 кор-100 шт)  Китай </t>
  </si>
  <si>
    <t>Доводчик дверной (65 кг.) Китай                                                                        ( 1уп=10шт)</t>
  </si>
  <si>
    <t>Доводчик дверной (85 кг.) Китай                                                                        ( 1уп=10шт)</t>
  </si>
  <si>
    <t>Профильный цилиндр, цвет цинк , 35/45,40/40(с  барашком)                         (1уп=50 шт)</t>
  </si>
  <si>
    <t>Курс евро</t>
  </si>
  <si>
    <t>цена при сумме заявки 30000Р</t>
  </si>
  <si>
    <t>цена при сумме заявки 60000Р</t>
  </si>
  <si>
    <t>WH 008/B/key Ручка оконная металл. замок (2 ключа)                                   (1 кор=80 шт)</t>
  </si>
  <si>
    <t>Хермо    Ручка алюминий 8- позиционная         (1кор=100шт) Россия</t>
  </si>
  <si>
    <t>НОРА    Ручка алюминий 8- позиционная         (1кор=100шт) Россия</t>
  </si>
  <si>
    <t>Петля дверная аналог Dооr Line (H22), до 120 кг                                           (1кор=30 шт)</t>
  </si>
  <si>
    <t>Ручка AL.PLUTON. 8 поз. штифт 35 (белая) (Польша)                                  (1 кор=100 шт)</t>
  </si>
  <si>
    <t>Ручка AL.PLUTON с ключом 8 поз. штифт 35 (белая ) (Польша)                 (1 кор=10 шт)</t>
  </si>
  <si>
    <t>Ручка пластиковая (аналог МАСО 8/35)                                                    (1 кор=100 шт)</t>
  </si>
  <si>
    <t>Ограничитель открывания (гребенка краш. бел.)                                     (1уп=100 шт)</t>
  </si>
  <si>
    <t>Ручка балконная (пластиковая.)                                                                (1кор=100 шт)</t>
  </si>
  <si>
    <t xml:space="preserve">ПЕТЛИ ДВЕРНЫЕ </t>
  </si>
  <si>
    <t>Дверная группа ПВХ</t>
  </si>
  <si>
    <t xml:space="preserve">Ручки оконные </t>
  </si>
  <si>
    <t xml:space="preserve">                         Комплектующие для балконных систем (provedal) --KRAUSS,  МАК                      </t>
  </si>
  <si>
    <t>ЗАМКИ ДЛЯ АЛЛЮМИНИВЫХ ДВЕРЕЙ</t>
  </si>
  <si>
    <t>ANBO, Замок дверной врез,алюминий.,м/о 85мм,пл.23мм,д/м20мм. с рол.защ.(1к-30шт)</t>
  </si>
  <si>
    <t>ANBO, Замок дверной врез,алюминий.,м/о 85мм,пл.23мм,д/м20мм. с фал.защ.(1к-30шт)</t>
  </si>
  <si>
    <t>ANBO, Замок дверной врез,алюминий.,м/о 85мм,пл.23мм,д/м25мм. с рол.защ.(1к-30шт)</t>
  </si>
  <si>
    <t>ANBO, Замок дверной врез,алюминий.,м/о 85мм,пл.23мм,д/м25мм. с фал.защ.(1к-30шт)</t>
  </si>
  <si>
    <t>ANBO, Замок дверной врез,алюминий.,м/о 85мм,пл.23мм,д/м30мм. с рол.защ.(1к-30шт)</t>
  </si>
  <si>
    <t>ANBO, Замок дверной врез,алюминий.,м/о 85мм,пл.23мм,д/м30мм. с фал.защ.(1к-30шт)</t>
  </si>
  <si>
    <t>Замок дверной врезной (24)+отв.планка LB 92-24/25-01    (1к-30шт)</t>
  </si>
  <si>
    <t>Замок дверной врезной (24)+отв.планка LB 92-24/25-02    (1к-30шт)</t>
  </si>
  <si>
    <t>Замок дверной врезной (22)+отв.планка LB 92-22/25-02    (1к-30шт)</t>
  </si>
  <si>
    <t xml:space="preserve"> Балконная защелка 9 серия</t>
  </si>
  <si>
    <t xml:space="preserve"> Балконная защелка 13 серия</t>
  </si>
  <si>
    <t xml:space="preserve"> Дверной шпингалет  универсальный</t>
  </si>
  <si>
    <t xml:space="preserve"> Ответная планка 13 серия,левая</t>
  </si>
  <si>
    <t xml:space="preserve"> Ответная планка 13 серия,правая</t>
  </si>
  <si>
    <t xml:space="preserve"> Ответная планка  9серия,левая</t>
  </si>
  <si>
    <t xml:space="preserve"> Ответная планка  9серия,правая</t>
  </si>
  <si>
    <t xml:space="preserve"> Ответн. планка для штульпа  9серия,левая</t>
  </si>
  <si>
    <t xml:space="preserve"> Ответн. планка для штульпа  9серия,правая</t>
  </si>
  <si>
    <t xml:space="preserve"> Ответн. планка для штульпа, 13серия,левая</t>
  </si>
  <si>
    <t xml:space="preserve"> Ответн. планка для штульпа ,13серия,правая</t>
  </si>
  <si>
    <t>ООО " ЛЕММА 24"</t>
  </si>
  <si>
    <t>Офис; 111024,г.Москва,ул.Авиамоторная д.50 стр. 2</t>
  </si>
  <si>
    <t>Склад; 140053, Московская область, г.Котельники, мкр. "Силикат", промзона, стр.3</t>
  </si>
  <si>
    <r>
      <t xml:space="preserve">Инн </t>
    </r>
    <r>
      <rPr>
        <b/>
        <sz val="18"/>
        <rFont val="Arial"/>
        <family val="2"/>
        <charset val="204"/>
      </rPr>
      <t>7722317345</t>
    </r>
    <r>
      <rPr>
        <sz val="16"/>
        <rFont val="Arial"/>
        <family val="2"/>
        <charset val="204"/>
      </rPr>
      <t xml:space="preserve">, огрн </t>
    </r>
    <r>
      <rPr>
        <b/>
        <sz val="18"/>
        <rFont val="Arial"/>
        <family val="2"/>
        <charset val="204"/>
      </rPr>
      <t>1157746129067</t>
    </r>
  </si>
  <si>
    <t xml:space="preserve">                                    Коммерческое предложение </t>
  </si>
  <si>
    <t xml:space="preserve">                                                        на комплектующие для производства окон ПВХ и балконных систем </t>
  </si>
  <si>
    <t>Курс дол.</t>
  </si>
  <si>
    <t xml:space="preserve"> email: info@lemma24.ru,</t>
  </si>
  <si>
    <t>Тел.: 8(800) 5554287 (звонок по РФ бесплатный).</t>
  </si>
  <si>
    <t>на 19.01.17</t>
  </si>
</sst>
</file>

<file path=xl/styles.xml><?xml version="1.0" encoding="utf-8"?>
<styleSheet xmlns="http://schemas.openxmlformats.org/spreadsheetml/2006/main">
  <numFmts count="11">
    <numFmt numFmtId="164" formatCode="[$$-409]#,##0.00"/>
    <numFmt numFmtId="165" formatCode="[$€-2]\ #,##0.00"/>
    <numFmt numFmtId="166" formatCode="#,##0.00&quot;р.&quot;"/>
    <numFmt numFmtId="167" formatCode="[$$-500A]\ #,##0.00"/>
    <numFmt numFmtId="168" formatCode="[$€-2]\ #,##0.000"/>
    <numFmt numFmtId="169" formatCode="[$$-1009]#,##0.00"/>
    <numFmt numFmtId="170" formatCode="[$$-C09]#,##0.00"/>
    <numFmt numFmtId="171" formatCode="#,##0.000&quot;р.&quot;"/>
    <numFmt numFmtId="172" formatCode="#,##0.00[$$-2809]_-"/>
    <numFmt numFmtId="173" formatCode="#,##0.00\ &quot;руб.&quot;"/>
    <numFmt numFmtId="174" formatCode="[$$-481]#,##0.00"/>
  </numFmts>
  <fonts count="39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name val="Arial Cyr"/>
      <charset val="204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name val="Arial Cyr"/>
      <charset val="204"/>
    </font>
    <font>
      <sz val="16"/>
      <name val="Arial Cyr"/>
      <charset val="204"/>
    </font>
    <font>
      <b/>
      <i/>
      <sz val="11"/>
      <name val="Arial Cyr"/>
      <charset val="204"/>
    </font>
    <font>
      <sz val="11"/>
      <name val="Arial"/>
      <family val="2"/>
    </font>
    <font>
      <b/>
      <sz val="16"/>
      <name val="Mistral"/>
      <family val="4"/>
    </font>
    <font>
      <b/>
      <sz val="18"/>
      <name val="Modern No. 20"/>
      <family val="1"/>
    </font>
    <font>
      <sz val="18"/>
      <name val="Modern No. 20"/>
      <family val="1"/>
    </font>
    <font>
      <b/>
      <sz val="22"/>
      <name val="Mistral"/>
      <family val="4"/>
    </font>
    <font>
      <sz val="8"/>
      <name val="Arial Cyr"/>
      <charset val="204"/>
    </font>
    <font>
      <b/>
      <sz val="16"/>
      <color indexed="12"/>
      <name val="MS Serif"/>
      <family val="2"/>
      <charset val="204"/>
    </font>
    <font>
      <b/>
      <sz val="22"/>
      <name val="Modern No. 20"/>
      <family val="1"/>
    </font>
    <font>
      <b/>
      <sz val="14"/>
      <name val="Adobe Garamond Pro Bold"/>
      <family val="1"/>
      <charset val="204"/>
    </font>
    <font>
      <sz val="16"/>
      <name val="MS Serif"/>
      <family val="1"/>
      <charset val="204"/>
    </font>
    <font>
      <i/>
      <sz val="16"/>
      <color indexed="9"/>
      <name val="Arial Cyr"/>
      <charset val="204"/>
    </font>
    <font>
      <b/>
      <i/>
      <sz val="16"/>
      <color indexed="9"/>
      <name val="Arial Cyr"/>
      <charset val="204"/>
    </font>
    <font>
      <sz val="18"/>
      <name val="Adobe Garamond Pro Bold"/>
      <charset val="204"/>
    </font>
    <font>
      <b/>
      <sz val="20"/>
      <name val="Modern No. 20"/>
      <family val="1"/>
    </font>
    <font>
      <b/>
      <i/>
      <sz val="12"/>
      <name val="Arial Cyr"/>
      <charset val="204"/>
    </font>
    <font>
      <b/>
      <sz val="12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b/>
      <sz val="22"/>
      <name val="Mistral"/>
      <family val="4"/>
      <charset val="204"/>
    </font>
    <font>
      <b/>
      <i/>
      <sz val="18"/>
      <name val="Mistral"/>
      <family val="4"/>
      <charset val="204"/>
    </font>
    <font>
      <u/>
      <sz val="10"/>
      <color theme="10"/>
      <name val="Arial Cyr"/>
      <charset val="204"/>
    </font>
    <font>
      <u/>
      <sz val="16"/>
      <color theme="10"/>
      <name val="Arial Cyr"/>
      <charset val="204"/>
    </font>
    <font>
      <sz val="12"/>
      <color theme="1"/>
      <name val="Arial"/>
      <family val="2"/>
      <charset val="204"/>
    </font>
    <font>
      <i/>
      <sz val="16"/>
      <color theme="0"/>
      <name val="Arial Cyr"/>
      <charset val="204"/>
    </font>
    <font>
      <sz val="16"/>
      <name val="MS Serif"/>
      <family val="2"/>
      <charset val="204"/>
    </font>
    <font>
      <sz val="16"/>
      <name val="Arial"/>
      <family val="2"/>
      <charset val="204"/>
    </font>
    <font>
      <b/>
      <sz val="1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2" borderId="1" xfId="0" applyFont="1" applyFill="1" applyBorder="1"/>
    <xf numFmtId="0" fontId="0" fillId="0" borderId="0" xfId="0" applyAlignment="1">
      <alignment horizontal="left" wrapText="1" shrinkToFit="1"/>
    </xf>
    <xf numFmtId="0" fontId="0" fillId="0" borderId="0" xfId="0" applyAlignment="1">
      <alignment wrapText="1" shrinkToFit="1"/>
    </xf>
    <xf numFmtId="0" fontId="5" fillId="2" borderId="1" xfId="0" applyFont="1" applyFill="1" applyBorder="1"/>
    <xf numFmtId="0" fontId="4" fillId="0" borderId="1" xfId="0" applyFont="1" applyBorder="1" applyAlignment="1">
      <alignment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66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right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15" fillId="0" borderId="0" xfId="0" applyFont="1"/>
    <xf numFmtId="0" fontId="2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vertical="top"/>
    </xf>
    <xf numFmtId="0" fontId="20" fillId="3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 vertical="center" wrapText="1"/>
    </xf>
    <xf numFmtId="170" fontId="3" fillId="4" borderId="4" xfId="0" applyNumberFormat="1" applyFont="1" applyFill="1" applyBorder="1" applyAlignment="1">
      <alignment horizontal="center" vertical="center"/>
    </xf>
    <xf numFmtId="170" fontId="3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left"/>
    </xf>
    <xf numFmtId="166" fontId="11" fillId="0" borderId="1" xfId="0" applyNumberFormat="1" applyFont="1" applyBorder="1" applyAlignment="1">
      <alignment horizontal="center"/>
    </xf>
    <xf numFmtId="171" fontId="11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top"/>
    </xf>
    <xf numFmtId="17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0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left" vertical="top" wrapText="1" indent="1"/>
    </xf>
    <xf numFmtId="165" fontId="3" fillId="5" borderId="1" xfId="0" applyNumberFormat="1" applyFont="1" applyFill="1" applyBorder="1" applyAlignment="1" applyProtection="1">
      <alignment horizontal="center" vertical="top"/>
    </xf>
    <xf numFmtId="168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166" fontId="3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168" fontId="3" fillId="4" borderId="1" xfId="0" applyNumberFormat="1" applyFont="1" applyFill="1" applyBorder="1" applyAlignment="1">
      <alignment horizontal="center"/>
    </xf>
    <xf numFmtId="168" fontId="3" fillId="4" borderId="1" xfId="0" applyNumberFormat="1" applyFont="1" applyFill="1" applyBorder="1" applyAlignment="1">
      <alignment horizontal="center" vertical="center"/>
    </xf>
    <xf numFmtId="171" fontId="11" fillId="4" borderId="1" xfId="0" applyNumberFormat="1" applyFont="1" applyFill="1" applyBorder="1" applyAlignment="1">
      <alignment horizontal="center"/>
    </xf>
    <xf numFmtId="165" fontId="3" fillId="4" borderId="1" xfId="3" applyNumberFormat="1" applyFont="1" applyFill="1" applyBorder="1" applyAlignment="1" applyProtection="1">
      <alignment horizontal="center" vertical="top"/>
    </xf>
    <xf numFmtId="165" fontId="3" fillId="4" borderId="1" xfId="0" applyNumberFormat="1" applyFont="1" applyFill="1" applyBorder="1" applyAlignment="1" applyProtection="1">
      <alignment horizontal="center" vertical="top"/>
    </xf>
    <xf numFmtId="168" fontId="3" fillId="4" borderId="1" xfId="3" applyNumberFormat="1" applyFont="1" applyFill="1" applyBorder="1" applyAlignment="1" applyProtection="1">
      <alignment horizontal="center" vertical="top"/>
    </xf>
    <xf numFmtId="168" fontId="3" fillId="4" borderId="1" xfId="0" applyNumberFormat="1" applyFont="1" applyFill="1" applyBorder="1" applyAlignment="1" applyProtection="1">
      <alignment horizontal="center" vertical="top"/>
    </xf>
    <xf numFmtId="165" fontId="3" fillId="4" borderId="1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top"/>
    </xf>
    <xf numFmtId="166" fontId="3" fillId="4" borderId="1" xfId="0" applyNumberFormat="1" applyFont="1" applyFill="1" applyBorder="1" applyAlignment="1" applyProtection="1">
      <alignment horizontal="center" vertical="top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9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18" fillId="7" borderId="10" xfId="0" applyFont="1" applyFill="1" applyBorder="1" applyAlignment="1">
      <alignment vertical="center" wrapText="1"/>
    </xf>
    <xf numFmtId="0" fontId="33" fillId="7" borderId="11" xfId="1" applyFont="1" applyFill="1" applyBorder="1" applyAlignment="1" applyProtection="1"/>
    <xf numFmtId="0" fontId="10" fillId="7" borderId="11" xfId="0" applyFont="1" applyFill="1" applyBorder="1" applyAlignment="1"/>
    <xf numFmtId="0" fontId="10" fillId="0" borderId="2" xfId="0" applyFont="1" applyBorder="1"/>
    <xf numFmtId="164" fontId="9" fillId="5" borderId="12" xfId="0" applyNumberFormat="1" applyFont="1" applyFill="1" applyBorder="1" applyAlignment="1">
      <alignment horizontal="center" vertical="center"/>
    </xf>
    <xf numFmtId="166" fontId="26" fillId="4" borderId="1" xfId="0" applyNumberFormat="1" applyFont="1" applyFill="1" applyBorder="1"/>
    <xf numFmtId="166" fontId="26" fillId="0" borderId="1" xfId="0" applyNumberFormat="1" applyFont="1" applyBorder="1"/>
    <xf numFmtId="166" fontId="26" fillId="0" borderId="1" xfId="0" applyNumberFormat="1" applyFont="1" applyBorder="1" applyAlignment="1">
      <alignment horizontal="center"/>
    </xf>
    <xf numFmtId="173" fontId="26" fillId="0" borderId="1" xfId="0" applyNumberFormat="1" applyFont="1" applyBorder="1"/>
    <xf numFmtId="0" fontId="4" fillId="8" borderId="11" xfId="0" applyFont="1" applyFill="1" applyBorder="1"/>
    <xf numFmtId="172" fontId="3" fillId="4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/>
    <xf numFmtId="0" fontId="6" fillId="5" borderId="1" xfId="0" applyFont="1" applyFill="1" applyBorder="1" applyAlignment="1">
      <alignment horizontal="right"/>
    </xf>
    <xf numFmtId="0" fontId="0" fillId="5" borderId="1" xfId="0" applyFill="1" applyBorder="1"/>
    <xf numFmtId="164" fontId="27" fillId="5" borderId="1" xfId="0" applyNumberFormat="1" applyFont="1" applyFill="1" applyBorder="1" applyAlignment="1">
      <alignment horizontal="center"/>
    </xf>
    <xf numFmtId="0" fontId="27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right" wrapText="1"/>
    </xf>
    <xf numFmtId="166" fontId="26" fillId="5" borderId="1" xfId="0" applyNumberFormat="1" applyFont="1" applyFill="1" applyBorder="1"/>
    <xf numFmtId="170" fontId="3" fillId="4" borderId="1" xfId="0" applyNumberFormat="1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vertical="center"/>
    </xf>
    <xf numFmtId="164" fontId="2" fillId="5" borderId="14" xfId="0" applyNumberFormat="1" applyFont="1" applyFill="1" applyBorder="1" applyAlignment="1">
      <alignment vertical="center"/>
    </xf>
    <xf numFmtId="171" fontId="26" fillId="0" borderId="1" xfId="0" applyNumberFormat="1" applyFont="1" applyBorder="1"/>
    <xf numFmtId="165" fontId="9" fillId="5" borderId="5" xfId="0" applyNumberFormat="1" applyFont="1" applyFill="1" applyBorder="1" applyAlignment="1">
      <alignment horizontal="center" vertical="center"/>
    </xf>
    <xf numFmtId="165" fontId="2" fillId="5" borderId="15" xfId="0" applyNumberFormat="1" applyFont="1" applyFill="1" applyBorder="1" applyAlignment="1">
      <alignment vertical="center"/>
    </xf>
    <xf numFmtId="0" fontId="29" fillId="4" borderId="1" xfId="0" applyFont="1" applyFill="1" applyBorder="1"/>
    <xf numFmtId="0" fontId="4" fillId="8" borderId="0" xfId="0" applyFont="1" applyFill="1" applyBorder="1"/>
    <xf numFmtId="0" fontId="29" fillId="0" borderId="1" xfId="0" applyNumberFormat="1" applyFont="1" applyBorder="1" applyAlignment="1">
      <alignment horizontal="left" vertical="top" wrapText="1" indent="1"/>
    </xf>
    <xf numFmtId="0" fontId="29" fillId="0" borderId="1" xfId="0" applyFont="1" applyBorder="1"/>
    <xf numFmtId="166" fontId="27" fillId="0" borderId="1" xfId="0" applyNumberFormat="1" applyFont="1" applyBorder="1"/>
    <xf numFmtId="174" fontId="27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left" vertical="center" wrapText="1" indent="1"/>
    </xf>
    <xf numFmtId="174" fontId="27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 wrapText="1"/>
    </xf>
    <xf numFmtId="0" fontId="34" fillId="0" borderId="1" xfId="0" applyFont="1" applyBorder="1" applyAlignment="1">
      <alignment horizontal="left" vertical="center" wrapText="1"/>
    </xf>
    <xf numFmtId="166" fontId="27" fillId="0" borderId="1" xfId="0" applyNumberFormat="1" applyFont="1" applyFill="1" applyBorder="1"/>
    <xf numFmtId="169" fontId="2" fillId="0" borderId="1" xfId="0" applyNumberFormat="1" applyFont="1" applyBorder="1" applyAlignment="1">
      <alignment horizontal="center"/>
    </xf>
    <xf numFmtId="0" fontId="4" fillId="8" borderId="16" xfId="0" applyFont="1" applyFill="1" applyBorder="1"/>
    <xf numFmtId="0" fontId="4" fillId="0" borderId="1" xfId="0" applyNumberFormat="1" applyFont="1" applyBorder="1" applyAlignment="1">
      <alignment horizontal="left" vertical="top" wrapText="1" indent="1"/>
    </xf>
    <xf numFmtId="0" fontId="4" fillId="0" borderId="1" xfId="0" applyNumberFormat="1" applyFont="1" applyBorder="1" applyAlignment="1">
      <alignment horizontal="right" vertical="top" wrapText="1"/>
    </xf>
    <xf numFmtId="166" fontId="3" fillId="9" borderId="1" xfId="0" applyNumberFormat="1" applyFont="1" applyFill="1" applyBorder="1" applyAlignment="1">
      <alignment horizontal="center" vertical="center"/>
    </xf>
    <xf numFmtId="169" fontId="3" fillId="9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9" fillId="0" borderId="2" xfId="0" applyFont="1" applyFill="1" applyBorder="1" applyAlignment="1">
      <alignment horizontal="left" wrapText="1"/>
    </xf>
    <xf numFmtId="0" fontId="29" fillId="0" borderId="2" xfId="0" applyFont="1" applyBorder="1" applyAlignment="1">
      <alignment horizontal="center"/>
    </xf>
    <xf numFmtId="16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/>
    <xf numFmtId="166" fontId="27" fillId="0" borderId="2" xfId="0" applyNumberFormat="1" applyFont="1" applyFill="1" applyBorder="1"/>
    <xf numFmtId="0" fontId="0" fillId="0" borderId="0" xfId="0"/>
    <xf numFmtId="0" fontId="0" fillId="0" borderId="0" xfId="0"/>
    <xf numFmtId="164" fontId="2" fillId="5" borderId="13" xfId="0" applyNumberFormat="1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30" fillId="11" borderId="18" xfId="0" applyFont="1" applyFill="1" applyBorder="1" applyAlignment="1">
      <alignment vertical="center"/>
    </xf>
    <xf numFmtId="0" fontId="30" fillId="11" borderId="19" xfId="0" applyFont="1" applyFill="1" applyBorder="1" applyAlignment="1">
      <alignment vertical="center"/>
    </xf>
    <xf numFmtId="0" fontId="25" fillId="10" borderId="16" xfId="0" applyFont="1" applyFill="1" applyBorder="1" applyAlignment="1">
      <alignment horizontal="center" wrapText="1"/>
    </xf>
    <xf numFmtId="0" fontId="25" fillId="10" borderId="15" xfId="0" applyFont="1" applyFill="1" applyBorder="1" applyAlignment="1">
      <alignment horizontal="center" wrapText="1"/>
    </xf>
    <xf numFmtId="0" fontId="25" fillId="10" borderId="21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center" vertical="center"/>
    </xf>
    <xf numFmtId="0" fontId="30" fillId="10" borderId="17" xfId="0" applyFont="1" applyFill="1" applyBorder="1" applyAlignment="1">
      <alignment horizontal="center" vertical="center"/>
    </xf>
    <xf numFmtId="0" fontId="30" fillId="10" borderId="3" xfId="0" applyFont="1" applyFill="1" applyBorder="1" applyAlignment="1">
      <alignment horizontal="center" vertical="center"/>
    </xf>
    <xf numFmtId="0" fontId="35" fillId="10" borderId="11" xfId="0" applyFont="1" applyFill="1" applyBorder="1" applyAlignment="1">
      <alignment horizontal="center" wrapText="1"/>
    </xf>
    <xf numFmtId="0" fontId="0" fillId="0" borderId="0" xfId="0" applyBorder="1"/>
    <xf numFmtId="0" fontId="0" fillId="0" borderId="11" xfId="0" applyBorder="1"/>
    <xf numFmtId="0" fontId="0" fillId="0" borderId="0" xfId="0"/>
    <xf numFmtId="0" fontId="16" fillId="10" borderId="7" xfId="0" applyFont="1" applyFill="1" applyBorder="1" applyAlignment="1">
      <alignment horizontal="center" wrapText="1"/>
    </xf>
    <xf numFmtId="0" fontId="16" fillId="10" borderId="17" xfId="0" applyFont="1" applyFill="1" applyBorder="1" applyAlignment="1">
      <alignment horizontal="center" wrapText="1"/>
    </xf>
    <xf numFmtId="0" fontId="16" fillId="10" borderId="3" xfId="0" applyFont="1" applyFill="1" applyBorder="1" applyAlignment="1">
      <alignment horizontal="center" wrapText="1"/>
    </xf>
    <xf numFmtId="0" fontId="30" fillId="10" borderId="7" xfId="0" applyFont="1" applyFill="1" applyBorder="1" applyAlignment="1">
      <alignment horizontal="center"/>
    </xf>
    <xf numFmtId="0" fontId="30" fillId="10" borderId="17" xfId="0" applyFont="1" applyFill="1" applyBorder="1" applyAlignment="1">
      <alignment horizontal="center"/>
    </xf>
    <xf numFmtId="0" fontId="30" fillId="10" borderId="3" xfId="0" applyFont="1" applyFill="1" applyBorder="1" applyAlignment="1">
      <alignment horizontal="center"/>
    </xf>
    <xf numFmtId="0" fontId="30" fillId="10" borderId="7" xfId="0" applyFont="1" applyFill="1" applyBorder="1" applyAlignment="1">
      <alignment horizontal="center" vertical="center" wrapText="1"/>
    </xf>
    <xf numFmtId="0" fontId="30" fillId="10" borderId="17" xfId="0" applyFont="1" applyFill="1" applyBorder="1" applyAlignment="1">
      <alignment horizontal="center" vertical="center" wrapText="1"/>
    </xf>
    <xf numFmtId="0" fontId="30" fillId="10" borderId="3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13" fillId="10" borderId="7" xfId="0" applyNumberFormat="1" applyFont="1" applyFill="1" applyBorder="1" applyAlignment="1" applyProtection="1">
      <alignment horizontal="center" vertical="top" wrapText="1"/>
    </xf>
    <xf numFmtId="0" fontId="13" fillId="10" borderId="17" xfId="0" applyNumberFormat="1" applyFont="1" applyFill="1" applyBorder="1" applyAlignment="1" applyProtection="1">
      <alignment horizontal="center" vertical="top" wrapText="1"/>
    </xf>
    <xf numFmtId="0" fontId="13" fillId="10" borderId="3" xfId="0" applyNumberFormat="1" applyFont="1" applyFill="1" applyBorder="1" applyAlignment="1" applyProtection="1">
      <alignment horizontal="center" vertical="top" wrapText="1"/>
    </xf>
    <xf numFmtId="0" fontId="13" fillId="10" borderId="7" xfId="0" applyFont="1" applyFill="1" applyBorder="1" applyAlignment="1">
      <alignment horizontal="center" wrapText="1"/>
    </xf>
    <xf numFmtId="0" fontId="13" fillId="10" borderId="17" xfId="0" applyFont="1" applyFill="1" applyBorder="1" applyAlignment="1">
      <alignment horizontal="center" wrapText="1"/>
    </xf>
    <xf numFmtId="0" fontId="13" fillId="10" borderId="3" xfId="0" applyFont="1" applyFill="1" applyBorder="1" applyAlignment="1">
      <alignment horizontal="center" wrapText="1"/>
    </xf>
    <xf numFmtId="0" fontId="14" fillId="10" borderId="18" xfId="0" applyFont="1" applyFill="1" applyBorder="1" applyAlignment="1">
      <alignment horizontal="center" wrapText="1"/>
    </xf>
    <xf numFmtId="0" fontId="14" fillId="10" borderId="19" xfId="0" applyFont="1" applyFill="1" applyBorder="1" applyAlignment="1">
      <alignment horizontal="center" wrapText="1"/>
    </xf>
    <xf numFmtId="0" fontId="14" fillId="10" borderId="2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wrapText="1"/>
    </xf>
    <xf numFmtId="0" fontId="13" fillId="3" borderId="21" xfId="0" applyFont="1" applyFill="1" applyBorder="1" applyAlignment="1">
      <alignment horizontal="center" wrapText="1"/>
    </xf>
    <xf numFmtId="0" fontId="16" fillId="10" borderId="7" xfId="0" applyNumberFormat="1" applyFont="1" applyFill="1" applyBorder="1" applyAlignment="1" applyProtection="1">
      <alignment horizontal="center" vertical="center" wrapText="1"/>
    </xf>
    <xf numFmtId="0" fontId="16" fillId="10" borderId="17" xfId="0" applyNumberFormat="1" applyFont="1" applyFill="1" applyBorder="1" applyAlignment="1" applyProtection="1">
      <alignment horizontal="center" vertical="center" wrapText="1"/>
    </xf>
    <xf numFmtId="0" fontId="24" fillId="7" borderId="25" xfId="0" applyFont="1" applyFill="1" applyBorder="1" applyAlignment="1">
      <alignment horizontal="center" vertical="center" wrapText="1"/>
    </xf>
    <xf numFmtId="0" fontId="24" fillId="7" borderId="26" xfId="0" applyFont="1" applyFill="1" applyBorder="1" applyAlignment="1">
      <alignment horizontal="center" vertical="center" wrapText="1"/>
    </xf>
    <xf numFmtId="0" fontId="24" fillId="7" borderId="27" xfId="0" applyFont="1" applyFill="1" applyBorder="1" applyAlignment="1">
      <alignment horizontal="center" vertical="center" wrapText="1"/>
    </xf>
    <xf numFmtId="0" fontId="38" fillId="7" borderId="22" xfId="0" applyFont="1" applyFill="1" applyBorder="1" applyAlignment="1">
      <alignment horizontal="center" vertical="center" wrapText="1"/>
    </xf>
    <xf numFmtId="0" fontId="38" fillId="7" borderId="23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wrapText="1"/>
    </xf>
    <xf numFmtId="0" fontId="6" fillId="7" borderId="24" xfId="0" applyFont="1" applyFill="1" applyBorder="1" applyAlignment="1">
      <alignment horizontal="center" wrapText="1"/>
    </xf>
    <xf numFmtId="0" fontId="10" fillId="7" borderId="0" xfId="0" applyFont="1" applyFill="1" applyBorder="1" applyAlignment="1">
      <alignment horizontal="center" wrapText="1"/>
    </xf>
    <xf numFmtId="0" fontId="10" fillId="7" borderId="24" xfId="0" applyFont="1" applyFill="1" applyBorder="1" applyAlignment="1">
      <alignment horizontal="center" wrapText="1"/>
    </xf>
    <xf numFmtId="0" fontId="37" fillId="7" borderId="11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24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10 2" xfId="2"/>
    <cellStyle name="Процентный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106</xdr:row>
      <xdr:rowOff>0</xdr:rowOff>
    </xdr:from>
    <xdr:to>
      <xdr:col>2</xdr:col>
      <xdr:colOff>400050</xdr:colOff>
      <xdr:row>106</xdr:row>
      <xdr:rowOff>19050</xdr:rowOff>
    </xdr:to>
    <xdr:sp macro="" textlink="">
      <xdr:nvSpPr>
        <xdr:cNvPr id="38408" name="AutoShape 3" descr="001301c6d7cb$956c3f30$0acfa8c0@misha"/>
        <xdr:cNvSpPr>
          <a:spLocks noChangeAspect="1" noChangeArrowheads="1"/>
        </xdr:cNvSpPr>
      </xdr:nvSpPr>
      <xdr:spPr bwMode="auto">
        <a:xfrm>
          <a:off x="238125" y="23688675"/>
          <a:ext cx="7134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466725</xdr:colOff>
      <xdr:row>106</xdr:row>
      <xdr:rowOff>0</xdr:rowOff>
    </xdr:from>
    <xdr:to>
      <xdr:col>2</xdr:col>
      <xdr:colOff>428625</xdr:colOff>
      <xdr:row>106</xdr:row>
      <xdr:rowOff>0</xdr:rowOff>
    </xdr:to>
    <xdr:sp macro="" textlink="">
      <xdr:nvSpPr>
        <xdr:cNvPr id="38410" name="AutoShape 3" descr="001301c6d7cb$956c3f30$0acfa8c0@misha"/>
        <xdr:cNvSpPr>
          <a:spLocks noChangeAspect="1" noChangeArrowheads="1"/>
        </xdr:cNvSpPr>
      </xdr:nvSpPr>
      <xdr:spPr bwMode="auto">
        <a:xfrm>
          <a:off x="257175" y="23688675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106</xdr:row>
      <xdr:rowOff>0</xdr:rowOff>
    </xdr:from>
    <xdr:to>
      <xdr:col>2</xdr:col>
      <xdr:colOff>514350</xdr:colOff>
      <xdr:row>106</xdr:row>
      <xdr:rowOff>19050</xdr:rowOff>
    </xdr:to>
    <xdr:sp macro="" textlink="">
      <xdr:nvSpPr>
        <xdr:cNvPr id="38411" name="AutoShape 3" descr="001301c6d7cb$956c3f30$0acfa8c0@misha"/>
        <xdr:cNvSpPr>
          <a:spLocks noChangeAspect="1" noChangeArrowheads="1"/>
        </xdr:cNvSpPr>
      </xdr:nvSpPr>
      <xdr:spPr bwMode="auto">
        <a:xfrm>
          <a:off x="352425" y="23688675"/>
          <a:ext cx="7134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466725</xdr:colOff>
      <xdr:row>106</xdr:row>
      <xdr:rowOff>0</xdr:rowOff>
    </xdr:from>
    <xdr:to>
      <xdr:col>2</xdr:col>
      <xdr:colOff>428625</xdr:colOff>
      <xdr:row>106</xdr:row>
      <xdr:rowOff>0</xdr:rowOff>
    </xdr:to>
    <xdr:sp macro="" textlink="">
      <xdr:nvSpPr>
        <xdr:cNvPr id="38412" name="AutoShape 3" descr="001301c6d7cb$956c3f30$0acfa8c0@misha"/>
        <xdr:cNvSpPr>
          <a:spLocks noChangeAspect="1" noChangeArrowheads="1"/>
        </xdr:cNvSpPr>
      </xdr:nvSpPr>
      <xdr:spPr bwMode="auto">
        <a:xfrm>
          <a:off x="257175" y="23688675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106</xdr:row>
      <xdr:rowOff>0</xdr:rowOff>
    </xdr:from>
    <xdr:to>
      <xdr:col>2</xdr:col>
      <xdr:colOff>419100</xdr:colOff>
      <xdr:row>106</xdr:row>
      <xdr:rowOff>19050</xdr:rowOff>
    </xdr:to>
    <xdr:sp macro="" textlink="">
      <xdr:nvSpPr>
        <xdr:cNvPr id="38413" name="AutoShape 3" descr="001301c6d7cb$956c3f30$0acfa8c0@misha"/>
        <xdr:cNvSpPr>
          <a:spLocks noChangeAspect="1" noChangeArrowheads="1"/>
        </xdr:cNvSpPr>
      </xdr:nvSpPr>
      <xdr:spPr bwMode="auto">
        <a:xfrm>
          <a:off x="257175" y="23688675"/>
          <a:ext cx="7134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419100</xdr:colOff>
      <xdr:row>106</xdr:row>
      <xdr:rowOff>19050</xdr:rowOff>
    </xdr:to>
    <xdr:sp macro="" textlink="">
      <xdr:nvSpPr>
        <xdr:cNvPr id="38414" name="AutoShape 3" descr="001301c6d7cb$956c3f30$0acfa8c0@misha"/>
        <xdr:cNvSpPr>
          <a:spLocks noChangeAspect="1" noChangeArrowheads="1"/>
        </xdr:cNvSpPr>
      </xdr:nvSpPr>
      <xdr:spPr bwMode="auto">
        <a:xfrm>
          <a:off x="257175" y="23688675"/>
          <a:ext cx="7134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419100</xdr:colOff>
      <xdr:row>106</xdr:row>
      <xdr:rowOff>19050</xdr:rowOff>
    </xdr:to>
    <xdr:sp macro="" textlink="">
      <xdr:nvSpPr>
        <xdr:cNvPr id="38415" name="AutoShape 3" descr="001301c6d7cb$956c3f30$0acfa8c0@misha"/>
        <xdr:cNvSpPr>
          <a:spLocks noChangeAspect="1" noChangeArrowheads="1"/>
        </xdr:cNvSpPr>
      </xdr:nvSpPr>
      <xdr:spPr bwMode="auto">
        <a:xfrm>
          <a:off x="257175" y="23688675"/>
          <a:ext cx="7134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419100</xdr:colOff>
      <xdr:row>106</xdr:row>
      <xdr:rowOff>19050</xdr:rowOff>
    </xdr:to>
    <xdr:sp macro="" textlink="">
      <xdr:nvSpPr>
        <xdr:cNvPr id="38416" name="AutoShape 3" descr="001301c6d7cb$956c3f30$0acfa8c0@misha"/>
        <xdr:cNvSpPr>
          <a:spLocks noChangeAspect="1" noChangeArrowheads="1"/>
        </xdr:cNvSpPr>
      </xdr:nvSpPr>
      <xdr:spPr bwMode="auto">
        <a:xfrm>
          <a:off x="257175" y="23688675"/>
          <a:ext cx="7134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419100</xdr:colOff>
      <xdr:row>106</xdr:row>
      <xdr:rowOff>19050</xdr:rowOff>
    </xdr:to>
    <xdr:sp macro="" textlink="">
      <xdr:nvSpPr>
        <xdr:cNvPr id="38417" name="AutoShape 3" descr="001301c6d7cb$956c3f30$0acfa8c0@misha"/>
        <xdr:cNvSpPr>
          <a:spLocks noChangeAspect="1" noChangeArrowheads="1"/>
        </xdr:cNvSpPr>
      </xdr:nvSpPr>
      <xdr:spPr bwMode="auto">
        <a:xfrm>
          <a:off x="257175" y="23688675"/>
          <a:ext cx="7134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419100</xdr:colOff>
      <xdr:row>106</xdr:row>
      <xdr:rowOff>19050</xdr:rowOff>
    </xdr:to>
    <xdr:sp macro="" textlink="">
      <xdr:nvSpPr>
        <xdr:cNvPr id="38418" name="AutoShape 3" descr="001301c6d7cb$956c3f30$0acfa8c0@misha"/>
        <xdr:cNvSpPr>
          <a:spLocks noChangeAspect="1" noChangeArrowheads="1"/>
        </xdr:cNvSpPr>
      </xdr:nvSpPr>
      <xdr:spPr bwMode="auto">
        <a:xfrm>
          <a:off x="257175" y="23688675"/>
          <a:ext cx="7134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419100</xdr:colOff>
      <xdr:row>106</xdr:row>
      <xdr:rowOff>19050</xdr:rowOff>
    </xdr:to>
    <xdr:sp macro="" textlink="">
      <xdr:nvSpPr>
        <xdr:cNvPr id="38419" name="AutoShape 3" descr="001301c6d7cb$956c3f30$0acfa8c0@misha"/>
        <xdr:cNvSpPr>
          <a:spLocks noChangeAspect="1" noChangeArrowheads="1"/>
        </xdr:cNvSpPr>
      </xdr:nvSpPr>
      <xdr:spPr bwMode="auto">
        <a:xfrm>
          <a:off x="257175" y="23688675"/>
          <a:ext cx="7134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65</xdr:row>
      <xdr:rowOff>47625</xdr:rowOff>
    </xdr:from>
    <xdr:to>
      <xdr:col>2</xdr:col>
      <xdr:colOff>514350</xdr:colOff>
      <xdr:row>65</xdr:row>
      <xdr:rowOff>76200</xdr:rowOff>
    </xdr:to>
    <xdr:sp macro="" textlink="">
      <xdr:nvSpPr>
        <xdr:cNvPr id="38420" name="AutoShape 3" descr="001301c6d7cb$956c3f30$0acfa8c0@misha"/>
        <xdr:cNvSpPr>
          <a:spLocks noChangeAspect="1" noChangeArrowheads="1"/>
        </xdr:cNvSpPr>
      </xdr:nvSpPr>
      <xdr:spPr bwMode="auto">
        <a:xfrm>
          <a:off x="352425" y="14887575"/>
          <a:ext cx="7134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419100</xdr:colOff>
      <xdr:row>87</xdr:row>
      <xdr:rowOff>28575</xdr:rowOff>
    </xdr:to>
    <xdr:sp macro="" textlink="">
      <xdr:nvSpPr>
        <xdr:cNvPr id="38421" name="AutoShape 3" descr="001301c6d7cb$956c3f30$0acfa8c0@misha"/>
        <xdr:cNvSpPr>
          <a:spLocks noChangeAspect="1" noChangeArrowheads="1"/>
        </xdr:cNvSpPr>
      </xdr:nvSpPr>
      <xdr:spPr bwMode="auto">
        <a:xfrm>
          <a:off x="257175" y="19659600"/>
          <a:ext cx="7134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419100</xdr:colOff>
      <xdr:row>88</xdr:row>
      <xdr:rowOff>28575</xdr:rowOff>
    </xdr:to>
    <xdr:sp macro="" textlink="">
      <xdr:nvSpPr>
        <xdr:cNvPr id="38422" name="AutoShape 3" descr="001301c6d7cb$956c3f30$0acfa8c0@misha"/>
        <xdr:cNvSpPr>
          <a:spLocks noChangeAspect="1" noChangeArrowheads="1"/>
        </xdr:cNvSpPr>
      </xdr:nvSpPr>
      <xdr:spPr bwMode="auto">
        <a:xfrm>
          <a:off x="257175" y="19859625"/>
          <a:ext cx="7134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2</xdr:col>
      <xdr:colOff>419100</xdr:colOff>
      <xdr:row>89</xdr:row>
      <xdr:rowOff>28575</xdr:rowOff>
    </xdr:to>
    <xdr:sp macro="" textlink="">
      <xdr:nvSpPr>
        <xdr:cNvPr id="38423" name="AutoShape 3" descr="001301c6d7cb$956c3f30$0acfa8c0@misha"/>
        <xdr:cNvSpPr>
          <a:spLocks noChangeAspect="1" noChangeArrowheads="1"/>
        </xdr:cNvSpPr>
      </xdr:nvSpPr>
      <xdr:spPr bwMode="auto">
        <a:xfrm>
          <a:off x="257175" y="20059650"/>
          <a:ext cx="7134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2</xdr:col>
      <xdr:colOff>419100</xdr:colOff>
      <xdr:row>89</xdr:row>
      <xdr:rowOff>28575</xdr:rowOff>
    </xdr:to>
    <xdr:sp macro="" textlink="">
      <xdr:nvSpPr>
        <xdr:cNvPr id="38424" name="AutoShape 3" descr="001301c6d7cb$956c3f30$0acfa8c0@misha"/>
        <xdr:cNvSpPr>
          <a:spLocks noChangeAspect="1" noChangeArrowheads="1"/>
        </xdr:cNvSpPr>
      </xdr:nvSpPr>
      <xdr:spPr bwMode="auto">
        <a:xfrm>
          <a:off x="257175" y="20059650"/>
          <a:ext cx="7134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419100</xdr:colOff>
      <xdr:row>106</xdr:row>
      <xdr:rowOff>19050</xdr:rowOff>
    </xdr:to>
    <xdr:sp macro="" textlink="">
      <xdr:nvSpPr>
        <xdr:cNvPr id="38425" name="AutoShape 3" descr="001301c6d7cb$956c3f30$0acfa8c0@misha"/>
        <xdr:cNvSpPr>
          <a:spLocks noChangeAspect="1" noChangeArrowheads="1"/>
        </xdr:cNvSpPr>
      </xdr:nvSpPr>
      <xdr:spPr bwMode="auto">
        <a:xfrm>
          <a:off x="257175" y="23688675"/>
          <a:ext cx="7134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419100</xdr:colOff>
      <xdr:row>106</xdr:row>
      <xdr:rowOff>19050</xdr:rowOff>
    </xdr:to>
    <xdr:sp macro="" textlink="">
      <xdr:nvSpPr>
        <xdr:cNvPr id="38426" name="AutoShape 3" descr="001301c6d7cb$956c3f30$0acfa8c0@misha"/>
        <xdr:cNvSpPr>
          <a:spLocks noChangeAspect="1" noChangeArrowheads="1"/>
        </xdr:cNvSpPr>
      </xdr:nvSpPr>
      <xdr:spPr bwMode="auto">
        <a:xfrm>
          <a:off x="257175" y="23688675"/>
          <a:ext cx="7134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419100</xdr:colOff>
      <xdr:row>87</xdr:row>
      <xdr:rowOff>28575</xdr:rowOff>
    </xdr:to>
    <xdr:sp macro="" textlink="">
      <xdr:nvSpPr>
        <xdr:cNvPr id="38427" name="AutoShape 3" descr="001301c6d7cb$956c3f30$0acfa8c0@misha"/>
        <xdr:cNvSpPr>
          <a:spLocks noChangeAspect="1" noChangeArrowheads="1"/>
        </xdr:cNvSpPr>
      </xdr:nvSpPr>
      <xdr:spPr bwMode="auto">
        <a:xfrm>
          <a:off x="257175" y="19659600"/>
          <a:ext cx="7134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419100</xdr:colOff>
      <xdr:row>88</xdr:row>
      <xdr:rowOff>28575</xdr:rowOff>
    </xdr:to>
    <xdr:sp macro="" textlink="">
      <xdr:nvSpPr>
        <xdr:cNvPr id="38428" name="AutoShape 3" descr="001301c6d7cb$956c3f30$0acfa8c0@misha"/>
        <xdr:cNvSpPr>
          <a:spLocks noChangeAspect="1" noChangeArrowheads="1"/>
        </xdr:cNvSpPr>
      </xdr:nvSpPr>
      <xdr:spPr bwMode="auto">
        <a:xfrm>
          <a:off x="257175" y="19859625"/>
          <a:ext cx="7134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2</xdr:col>
      <xdr:colOff>419100</xdr:colOff>
      <xdr:row>89</xdr:row>
      <xdr:rowOff>28575</xdr:rowOff>
    </xdr:to>
    <xdr:sp macro="" textlink="">
      <xdr:nvSpPr>
        <xdr:cNvPr id="38429" name="AutoShape 3" descr="001301c6d7cb$956c3f30$0acfa8c0@misha"/>
        <xdr:cNvSpPr>
          <a:spLocks noChangeAspect="1" noChangeArrowheads="1"/>
        </xdr:cNvSpPr>
      </xdr:nvSpPr>
      <xdr:spPr bwMode="auto">
        <a:xfrm>
          <a:off x="257175" y="20059650"/>
          <a:ext cx="7134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2</xdr:col>
      <xdr:colOff>419100</xdr:colOff>
      <xdr:row>89</xdr:row>
      <xdr:rowOff>28575</xdr:rowOff>
    </xdr:to>
    <xdr:sp macro="" textlink="">
      <xdr:nvSpPr>
        <xdr:cNvPr id="38430" name="AutoShape 3" descr="001301c6d7cb$956c3f30$0acfa8c0@misha"/>
        <xdr:cNvSpPr>
          <a:spLocks noChangeAspect="1" noChangeArrowheads="1"/>
        </xdr:cNvSpPr>
      </xdr:nvSpPr>
      <xdr:spPr bwMode="auto">
        <a:xfrm>
          <a:off x="257175" y="20059650"/>
          <a:ext cx="7134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419100</xdr:colOff>
      <xdr:row>106</xdr:row>
      <xdr:rowOff>19050</xdr:rowOff>
    </xdr:to>
    <xdr:sp macro="" textlink="">
      <xdr:nvSpPr>
        <xdr:cNvPr id="38431" name="AutoShape 3" descr="001301c6d7cb$956c3f30$0acfa8c0@misha"/>
        <xdr:cNvSpPr>
          <a:spLocks noChangeAspect="1" noChangeArrowheads="1"/>
        </xdr:cNvSpPr>
      </xdr:nvSpPr>
      <xdr:spPr bwMode="auto">
        <a:xfrm>
          <a:off x="257175" y="23688675"/>
          <a:ext cx="7134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466725</xdr:colOff>
      <xdr:row>106</xdr:row>
      <xdr:rowOff>0</xdr:rowOff>
    </xdr:from>
    <xdr:to>
      <xdr:col>2</xdr:col>
      <xdr:colOff>428625</xdr:colOff>
      <xdr:row>106</xdr:row>
      <xdr:rowOff>0</xdr:rowOff>
    </xdr:to>
    <xdr:sp macro="" textlink="">
      <xdr:nvSpPr>
        <xdr:cNvPr id="38432" name="AutoShape 3" descr="001301c6d7cb$956c3f30$0acfa8c0@misha"/>
        <xdr:cNvSpPr>
          <a:spLocks noChangeAspect="1" noChangeArrowheads="1"/>
        </xdr:cNvSpPr>
      </xdr:nvSpPr>
      <xdr:spPr bwMode="auto">
        <a:xfrm>
          <a:off x="257175" y="23688675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9"/>
  <sheetViews>
    <sheetView tabSelected="1" view="pageBreakPreview" zoomScale="66" zoomScaleSheetLayoutView="66" workbookViewId="0">
      <selection activeCell="H14" sqref="H14"/>
    </sheetView>
  </sheetViews>
  <sheetFormatPr defaultColWidth="8.7109375" defaultRowHeight="12.75" outlineLevelRow="1"/>
  <cols>
    <col min="1" max="1" width="3.85546875" bestFit="1" customWidth="1"/>
    <col min="2" max="2" width="100.7109375" bestFit="1" customWidth="1"/>
    <col min="3" max="3" width="11.42578125" customWidth="1"/>
    <col min="4" max="4" width="19.140625" hidden="1" customWidth="1"/>
    <col min="5" max="5" width="13.42578125" customWidth="1"/>
    <col min="6" max="6" width="19.5703125" customWidth="1"/>
    <col min="7" max="7" width="13.5703125" customWidth="1"/>
    <col min="8" max="8" width="14.5703125" customWidth="1"/>
  </cols>
  <sheetData>
    <row r="1" spans="1:24" s="128" customFormat="1" ht="24.75" customHeight="1">
      <c r="A1" s="76"/>
      <c r="B1" s="179" t="s">
        <v>198</v>
      </c>
      <c r="C1" s="179"/>
      <c r="D1" s="179"/>
      <c r="E1" s="179"/>
      <c r="F1" s="179"/>
      <c r="G1" s="179"/>
      <c r="H1" s="180"/>
    </row>
    <row r="2" spans="1:24" s="129" customFormat="1" ht="24.75" customHeight="1">
      <c r="A2" s="185" t="s">
        <v>201</v>
      </c>
      <c r="B2" s="186"/>
      <c r="C2" s="186"/>
      <c r="D2" s="186"/>
      <c r="E2" s="186"/>
      <c r="F2" s="186"/>
      <c r="G2" s="186"/>
      <c r="H2" s="187"/>
    </row>
    <row r="3" spans="1:24" s="128" customFormat="1" ht="20.25" customHeight="1">
      <c r="A3" s="77"/>
      <c r="B3" s="181" t="s">
        <v>199</v>
      </c>
      <c r="C3" s="181"/>
      <c r="D3" s="181"/>
      <c r="E3" s="181"/>
      <c r="F3" s="181"/>
      <c r="G3" s="181"/>
      <c r="H3" s="18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4" s="128" customFormat="1" ht="20.25" customHeight="1">
      <c r="A4" s="77"/>
      <c r="B4" s="181" t="s">
        <v>200</v>
      </c>
      <c r="C4" s="181"/>
      <c r="D4" s="181"/>
      <c r="E4" s="181"/>
      <c r="F4" s="181"/>
      <c r="G4" s="181"/>
      <c r="H4" s="18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s="128" customFormat="1" ht="20.25" customHeight="1">
      <c r="A5" s="78"/>
      <c r="B5" s="183" t="s">
        <v>206</v>
      </c>
      <c r="C5" s="183"/>
      <c r="D5" s="183"/>
      <c r="E5" s="183"/>
      <c r="F5" s="183"/>
      <c r="G5" s="183"/>
      <c r="H5" s="18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s="128" customFormat="1" ht="15.75" customHeight="1">
      <c r="A6" s="78"/>
      <c r="B6" s="181" t="s">
        <v>205</v>
      </c>
      <c r="C6" s="181"/>
      <c r="D6" s="181"/>
      <c r="E6" s="181"/>
      <c r="F6" s="181"/>
      <c r="G6" s="181"/>
      <c r="H6" s="18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4" s="128" customFormat="1" ht="24" customHeight="1" thickBot="1">
      <c r="A7" s="176" t="s">
        <v>61</v>
      </c>
      <c r="B7" s="177"/>
      <c r="C7" s="177"/>
      <c r="D7" s="177"/>
      <c r="E7" s="177"/>
      <c r="F7" s="177"/>
      <c r="G7" s="177"/>
      <c r="H7" s="17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</row>
    <row r="8" spans="1:24" ht="45" customHeight="1">
      <c r="A8" s="137" t="s">
        <v>202</v>
      </c>
      <c r="B8" s="138"/>
      <c r="C8" s="138"/>
      <c r="D8" s="138"/>
      <c r="E8" s="139"/>
      <c r="F8" s="160" t="s">
        <v>128</v>
      </c>
      <c r="G8" s="160" t="s">
        <v>162</v>
      </c>
      <c r="H8" s="160" t="s">
        <v>163</v>
      </c>
    </row>
    <row r="9" spans="1:24" ht="28.5" customHeight="1">
      <c r="A9" s="140" t="s">
        <v>203</v>
      </c>
      <c r="B9" s="140"/>
      <c r="C9" s="140"/>
      <c r="D9" s="140"/>
      <c r="E9" s="140"/>
      <c r="F9" s="161"/>
      <c r="G9" s="161"/>
      <c r="H9" s="161"/>
    </row>
    <row r="10" spans="1:24" ht="30.75" customHeight="1" thickBot="1">
      <c r="A10" s="144" t="s">
        <v>82</v>
      </c>
      <c r="B10" s="145"/>
      <c r="C10" s="145"/>
      <c r="D10" s="145"/>
      <c r="E10" s="145"/>
      <c r="F10" s="98">
        <v>63.23</v>
      </c>
      <c r="G10" s="99" t="s">
        <v>161</v>
      </c>
      <c r="H10" s="95" t="s">
        <v>207</v>
      </c>
    </row>
    <row r="11" spans="1:24" ht="21" hidden="1" customHeight="1" thickBot="1">
      <c r="A11" s="146"/>
      <c r="B11" s="147"/>
      <c r="C11" s="147"/>
      <c r="D11" s="147"/>
      <c r="E11" s="147"/>
      <c r="F11" s="79"/>
    </row>
    <row r="12" spans="1:24" ht="36.75" customHeight="1" thickBot="1">
      <c r="A12" s="27" t="s">
        <v>48</v>
      </c>
      <c r="B12" s="30" t="s">
        <v>0</v>
      </c>
      <c r="C12" s="31" t="s">
        <v>68</v>
      </c>
      <c r="D12" s="1"/>
      <c r="E12" s="66" t="s">
        <v>27</v>
      </c>
      <c r="F12" s="66" t="s">
        <v>27</v>
      </c>
      <c r="G12" s="66" t="s">
        <v>27</v>
      </c>
      <c r="H12" s="66" t="s">
        <v>27</v>
      </c>
    </row>
    <row r="13" spans="1:24" ht="20.25" customHeight="1">
      <c r="A13" s="134" t="s">
        <v>175</v>
      </c>
      <c r="B13" s="135"/>
      <c r="C13" s="135"/>
      <c r="D13" s="135"/>
      <c r="E13" s="136"/>
      <c r="F13" s="80">
        <v>59.18</v>
      </c>
      <c r="G13" s="130" t="s">
        <v>204</v>
      </c>
      <c r="H13" s="96" t="s">
        <v>207</v>
      </c>
    </row>
    <row r="14" spans="1:24" ht="18.75" customHeight="1">
      <c r="A14" s="20">
        <v>1</v>
      </c>
      <c r="B14" s="100" t="s">
        <v>165</v>
      </c>
      <c r="C14" s="53" t="s">
        <v>2</v>
      </c>
      <c r="D14" s="56">
        <v>22</v>
      </c>
      <c r="E14" s="54">
        <v>31</v>
      </c>
      <c r="F14" s="81">
        <v>31</v>
      </c>
      <c r="G14" s="82">
        <f>F14*0.94</f>
        <v>29.139999999999997</v>
      </c>
      <c r="H14" s="82">
        <v>28</v>
      </c>
    </row>
    <row r="15" spans="1:24" ht="18.75" customHeight="1">
      <c r="A15" s="20">
        <v>2</v>
      </c>
      <c r="B15" s="55" t="s">
        <v>166</v>
      </c>
      <c r="C15" s="53" t="s">
        <v>3</v>
      </c>
      <c r="D15" s="56"/>
      <c r="E15" s="54">
        <v>34</v>
      </c>
      <c r="F15" s="81">
        <v>34</v>
      </c>
      <c r="G15" s="82">
        <v>32</v>
      </c>
      <c r="H15" s="82">
        <v>30.24</v>
      </c>
    </row>
    <row r="16" spans="1:24" ht="18.75" customHeight="1">
      <c r="A16" s="20">
        <v>3</v>
      </c>
      <c r="B16" s="55" t="s">
        <v>155</v>
      </c>
      <c r="C16" s="53" t="s">
        <v>3</v>
      </c>
      <c r="D16" s="56"/>
      <c r="E16" s="94">
        <v>0.85</v>
      </c>
      <c r="F16" s="81">
        <f>E16*F13</f>
        <v>50.302999999999997</v>
      </c>
      <c r="G16" s="82">
        <f t="shared" ref="G16:G24" si="0">F16*0.94</f>
        <v>47.284819999999996</v>
      </c>
      <c r="H16" s="82">
        <f t="shared" ref="H16:H24" si="1">F16*0.91</f>
        <v>45.775729999999996</v>
      </c>
    </row>
    <row r="17" spans="1:8" ht="18.75" customHeight="1">
      <c r="A17" s="20">
        <v>4</v>
      </c>
      <c r="B17" s="55" t="s">
        <v>156</v>
      </c>
      <c r="C17" s="53" t="s">
        <v>3</v>
      </c>
      <c r="D17" s="56"/>
      <c r="E17" s="94">
        <f>0.45*1.25</f>
        <v>0.5625</v>
      </c>
      <c r="F17" s="81">
        <f>E17*F13</f>
        <v>33.28875</v>
      </c>
      <c r="G17" s="82">
        <f t="shared" si="0"/>
        <v>31.291425</v>
      </c>
      <c r="H17" s="82">
        <f t="shared" si="1"/>
        <v>30.292762500000002</v>
      </c>
    </row>
    <row r="18" spans="1:8" ht="18.75" customHeight="1">
      <c r="A18" s="20">
        <v>5</v>
      </c>
      <c r="B18" s="55" t="s">
        <v>157</v>
      </c>
      <c r="C18" s="53" t="s">
        <v>3</v>
      </c>
      <c r="D18" s="56"/>
      <c r="E18" s="94">
        <f>0.45*1.25</f>
        <v>0.5625</v>
      </c>
      <c r="F18" s="81">
        <f>E18*F13</f>
        <v>33.28875</v>
      </c>
      <c r="G18" s="82">
        <f t="shared" si="0"/>
        <v>31.291425</v>
      </c>
      <c r="H18" s="82">
        <f t="shared" si="1"/>
        <v>30.292762500000002</v>
      </c>
    </row>
    <row r="19" spans="1:8" ht="18.75" customHeight="1">
      <c r="A19" s="20">
        <v>6</v>
      </c>
      <c r="B19" s="55" t="s">
        <v>164</v>
      </c>
      <c r="C19" s="53" t="s">
        <v>3</v>
      </c>
      <c r="D19" s="56"/>
      <c r="E19" s="94">
        <f>3.12*1.25</f>
        <v>3.9000000000000004</v>
      </c>
      <c r="F19" s="81">
        <f>E19*F13</f>
        <v>230.80200000000002</v>
      </c>
      <c r="G19" s="82">
        <f t="shared" si="0"/>
        <v>216.95388</v>
      </c>
      <c r="H19" s="82">
        <f t="shared" si="1"/>
        <v>210.02982000000003</v>
      </c>
    </row>
    <row r="20" spans="1:8" ht="15.75" outlineLevel="1">
      <c r="A20" s="21">
        <v>7</v>
      </c>
      <c r="B20" s="100" t="s">
        <v>168</v>
      </c>
      <c r="C20" s="53" t="s">
        <v>2</v>
      </c>
      <c r="D20" s="56"/>
      <c r="E20" s="67">
        <v>0.94</v>
      </c>
      <c r="F20" s="81">
        <f>E20*F10</f>
        <v>59.436199999999992</v>
      </c>
      <c r="G20" s="82">
        <f t="shared" si="0"/>
        <v>55.870027999999991</v>
      </c>
      <c r="H20" s="82">
        <f t="shared" si="1"/>
        <v>54.086941999999993</v>
      </c>
    </row>
    <row r="21" spans="1:8" ht="15.75" outlineLevel="1">
      <c r="A21" s="21">
        <v>8</v>
      </c>
      <c r="B21" s="100" t="s">
        <v>169</v>
      </c>
      <c r="C21" s="53" t="s">
        <v>2</v>
      </c>
      <c r="D21" s="56"/>
      <c r="E21" s="54">
        <v>189</v>
      </c>
      <c r="F21" s="81">
        <f>E21*0.97</f>
        <v>183.32999999999998</v>
      </c>
      <c r="G21" s="82">
        <f t="shared" si="0"/>
        <v>172.33019999999996</v>
      </c>
      <c r="H21" s="82">
        <f t="shared" si="1"/>
        <v>166.83029999999999</v>
      </c>
    </row>
    <row r="22" spans="1:8" ht="15.75" outlineLevel="1">
      <c r="A22" s="21">
        <v>9</v>
      </c>
      <c r="B22" s="100" t="s">
        <v>170</v>
      </c>
      <c r="C22" s="53" t="s">
        <v>2</v>
      </c>
      <c r="D22" s="56">
        <v>15</v>
      </c>
      <c r="E22" s="54">
        <v>16</v>
      </c>
      <c r="F22" s="81">
        <f>E22*0.97</f>
        <v>15.52</v>
      </c>
      <c r="G22" s="82">
        <f t="shared" si="0"/>
        <v>14.588799999999999</v>
      </c>
      <c r="H22" s="82">
        <f t="shared" si="1"/>
        <v>14.123200000000001</v>
      </c>
    </row>
    <row r="23" spans="1:8" ht="15.75" outlineLevel="1">
      <c r="A23" s="21">
        <v>10</v>
      </c>
      <c r="B23" s="100" t="s">
        <v>171</v>
      </c>
      <c r="C23" s="53" t="s">
        <v>2</v>
      </c>
      <c r="D23" s="56">
        <v>18</v>
      </c>
      <c r="E23" s="54">
        <v>17.850000000000001</v>
      </c>
      <c r="F23" s="81">
        <f>E23*0.97</f>
        <v>17.314500000000002</v>
      </c>
      <c r="G23" s="82">
        <f t="shared" si="0"/>
        <v>16.275630000000003</v>
      </c>
      <c r="H23" s="82">
        <f t="shared" si="1"/>
        <v>15.756195000000004</v>
      </c>
    </row>
    <row r="24" spans="1:8" ht="15.75" outlineLevel="1">
      <c r="A24" s="21">
        <v>11</v>
      </c>
      <c r="B24" s="100" t="s">
        <v>172</v>
      </c>
      <c r="C24" s="53" t="s">
        <v>2</v>
      </c>
      <c r="D24" s="56">
        <v>6.5</v>
      </c>
      <c r="E24" s="54">
        <v>7.5</v>
      </c>
      <c r="F24" s="81">
        <f>E24*0.97</f>
        <v>7.2749999999999995</v>
      </c>
      <c r="G24" s="82">
        <f t="shared" si="0"/>
        <v>6.8384999999999989</v>
      </c>
      <c r="H24" s="82">
        <f t="shared" si="1"/>
        <v>6.6202499999999995</v>
      </c>
    </row>
    <row r="25" spans="1:8" ht="27" customHeight="1">
      <c r="A25" s="168" t="s">
        <v>174</v>
      </c>
      <c r="B25" s="169"/>
      <c r="C25" s="169"/>
      <c r="D25" s="169"/>
      <c r="E25" s="169"/>
      <c r="F25" s="169"/>
      <c r="G25" s="169"/>
      <c r="H25" s="170"/>
    </row>
    <row r="26" spans="1:8" ht="21.75" customHeight="1">
      <c r="A26" s="171" t="s">
        <v>173</v>
      </c>
      <c r="B26" s="172"/>
      <c r="C26" s="172"/>
      <c r="D26" s="172"/>
      <c r="E26" s="172"/>
      <c r="F26" s="172"/>
      <c r="G26" s="172"/>
      <c r="H26" s="173"/>
    </row>
    <row r="27" spans="1:8" ht="15.75" customHeight="1">
      <c r="A27" s="28">
        <v>1</v>
      </c>
      <c r="B27" s="32" t="s">
        <v>72</v>
      </c>
      <c r="C27" s="33" t="s">
        <v>3</v>
      </c>
      <c r="D27" s="34" t="s">
        <v>20</v>
      </c>
      <c r="E27" s="35">
        <v>5.9</v>
      </c>
      <c r="F27" s="38">
        <f>E27*F13</f>
        <v>349.16200000000003</v>
      </c>
      <c r="G27" s="97">
        <f t="shared" ref="G27:G43" si="2">F27*0.94</f>
        <v>328.21228000000002</v>
      </c>
      <c r="H27" s="97">
        <f>F27*0.91</f>
        <v>317.73742000000004</v>
      </c>
    </row>
    <row r="28" spans="1:8" ht="15.75" customHeight="1">
      <c r="A28" s="28">
        <v>2</v>
      </c>
      <c r="B28" s="32" t="s">
        <v>73</v>
      </c>
      <c r="C28" s="33" t="s">
        <v>49</v>
      </c>
      <c r="D28" s="34"/>
      <c r="E28" s="35">
        <v>5.9</v>
      </c>
      <c r="F28" s="38">
        <f>E28*F13</f>
        <v>349.16200000000003</v>
      </c>
      <c r="G28" s="97">
        <f t="shared" si="2"/>
        <v>328.21228000000002</v>
      </c>
      <c r="H28" s="97">
        <f t="shared" ref="H28:H43" si="3">F28*0.91</f>
        <v>317.73742000000004</v>
      </c>
    </row>
    <row r="29" spans="1:8" ht="16.5" customHeight="1">
      <c r="A29" s="28">
        <v>3</v>
      </c>
      <c r="B29" s="32" t="s">
        <v>167</v>
      </c>
      <c r="C29" s="33" t="s">
        <v>3</v>
      </c>
      <c r="D29" s="34" t="s">
        <v>20</v>
      </c>
      <c r="E29" s="35">
        <v>4.88</v>
      </c>
      <c r="F29" s="38">
        <f>E29*F13</f>
        <v>288.79840000000002</v>
      </c>
      <c r="G29" s="97">
        <f t="shared" si="2"/>
        <v>271.47049600000003</v>
      </c>
      <c r="H29" s="97">
        <f t="shared" si="3"/>
        <v>262.80654400000003</v>
      </c>
    </row>
    <row r="30" spans="1:8" ht="21" customHeight="1">
      <c r="A30" s="165" t="s">
        <v>21</v>
      </c>
      <c r="B30" s="166"/>
      <c r="C30" s="166"/>
      <c r="D30" s="166"/>
      <c r="E30" s="166"/>
      <c r="F30" s="166"/>
      <c r="G30" s="166"/>
      <c r="H30" s="167"/>
    </row>
    <row r="31" spans="1:8" ht="21.75" customHeight="1">
      <c r="A31" s="28">
        <v>1</v>
      </c>
      <c r="B31" s="13" t="s">
        <v>57</v>
      </c>
      <c r="C31" s="12" t="s">
        <v>3</v>
      </c>
      <c r="D31" s="15" t="s">
        <v>22</v>
      </c>
      <c r="E31" s="36">
        <v>25</v>
      </c>
      <c r="F31" s="38">
        <f>E31*F13</f>
        <v>1479.5</v>
      </c>
      <c r="G31" s="97">
        <f t="shared" si="2"/>
        <v>1390.73</v>
      </c>
      <c r="H31" s="97">
        <f t="shared" si="3"/>
        <v>1346.345</v>
      </c>
    </row>
    <row r="32" spans="1:8" ht="23.25" customHeight="1">
      <c r="A32" s="165" t="s">
        <v>1</v>
      </c>
      <c r="B32" s="166"/>
      <c r="C32" s="166"/>
      <c r="D32" s="166"/>
      <c r="E32" s="166"/>
      <c r="F32" s="166"/>
      <c r="G32" s="166"/>
      <c r="H32" s="167"/>
    </row>
    <row r="33" spans="1:8" ht="15" customHeight="1">
      <c r="A33" s="22">
        <v>1</v>
      </c>
      <c r="B33" s="6" t="s">
        <v>158</v>
      </c>
      <c r="C33" s="3" t="s">
        <v>3</v>
      </c>
      <c r="D33" s="16">
        <v>15.2</v>
      </c>
      <c r="E33" s="36">
        <v>15.87</v>
      </c>
      <c r="F33" s="38">
        <f>E33*F13</f>
        <v>939.1866</v>
      </c>
      <c r="G33" s="97">
        <f t="shared" si="2"/>
        <v>882.83540399999993</v>
      </c>
      <c r="H33" s="97">
        <f t="shared" si="3"/>
        <v>854.659806</v>
      </c>
    </row>
    <row r="34" spans="1:8" ht="15" customHeight="1" outlineLevel="1">
      <c r="A34" s="22">
        <v>2</v>
      </c>
      <c r="B34" s="6" t="s">
        <v>159</v>
      </c>
      <c r="C34" s="3" t="s">
        <v>3</v>
      </c>
      <c r="D34" s="16">
        <v>16.899999999999999</v>
      </c>
      <c r="E34" s="36">
        <v>18.75</v>
      </c>
      <c r="F34" s="38">
        <f>E34*F13</f>
        <v>1109.625</v>
      </c>
      <c r="G34" s="97">
        <f t="shared" si="2"/>
        <v>1043.0474999999999</v>
      </c>
      <c r="H34" s="97">
        <f t="shared" si="3"/>
        <v>1009.7587500000001</v>
      </c>
    </row>
    <row r="35" spans="1:8" ht="21.75" customHeight="1">
      <c r="A35" s="162" t="s">
        <v>60</v>
      </c>
      <c r="B35" s="163"/>
      <c r="C35" s="163"/>
      <c r="D35" s="163"/>
      <c r="E35" s="163"/>
      <c r="F35" s="163"/>
      <c r="G35" s="163"/>
      <c r="H35" s="164"/>
    </row>
    <row r="36" spans="1:8" ht="15.75" outlineLevel="1">
      <c r="A36" s="29">
        <v>1</v>
      </c>
      <c r="B36" s="4" t="s">
        <v>77</v>
      </c>
      <c r="C36" s="5" t="s">
        <v>3</v>
      </c>
      <c r="D36" s="41">
        <v>7.8</v>
      </c>
      <c r="E36" s="42">
        <v>5.85</v>
      </c>
      <c r="F36" s="38">
        <f>E36*F13</f>
        <v>346.20299999999997</v>
      </c>
      <c r="G36" s="97">
        <f>F36*0.94</f>
        <v>325.43081999999998</v>
      </c>
      <c r="H36" s="97">
        <f t="shared" si="3"/>
        <v>315.04473000000002</v>
      </c>
    </row>
    <row r="37" spans="1:8" ht="15.75" outlineLevel="1">
      <c r="A37" s="29">
        <v>2</v>
      </c>
      <c r="B37" s="4" t="s">
        <v>76</v>
      </c>
      <c r="C37" s="5" t="s">
        <v>3</v>
      </c>
      <c r="D37" s="41">
        <v>7.8</v>
      </c>
      <c r="E37" s="42">
        <v>5.85</v>
      </c>
      <c r="F37" s="38">
        <f>E37*F13</f>
        <v>346.20299999999997</v>
      </c>
      <c r="G37" s="97">
        <f t="shared" si="2"/>
        <v>325.43081999999998</v>
      </c>
      <c r="H37" s="97">
        <f t="shared" si="3"/>
        <v>315.04473000000002</v>
      </c>
    </row>
    <row r="38" spans="1:8" ht="15.75" outlineLevel="1">
      <c r="A38" s="29">
        <v>3</v>
      </c>
      <c r="B38" s="4" t="s">
        <v>75</v>
      </c>
      <c r="C38" s="5" t="s">
        <v>3</v>
      </c>
      <c r="D38" s="41">
        <v>7.8</v>
      </c>
      <c r="E38" s="42">
        <v>5.85</v>
      </c>
      <c r="F38" s="38">
        <f>E38*F13</f>
        <v>346.20299999999997</v>
      </c>
      <c r="G38" s="97">
        <f t="shared" si="2"/>
        <v>325.43081999999998</v>
      </c>
      <c r="H38" s="97">
        <f t="shared" si="3"/>
        <v>315.04473000000002</v>
      </c>
    </row>
    <row r="39" spans="1:8" ht="15.75" outlineLevel="1">
      <c r="A39" s="29">
        <v>4</v>
      </c>
      <c r="B39" s="4" t="s">
        <v>74</v>
      </c>
      <c r="C39" s="5" t="s">
        <v>3</v>
      </c>
      <c r="D39" s="41">
        <v>7.8</v>
      </c>
      <c r="E39" s="42">
        <v>5.85</v>
      </c>
      <c r="F39" s="38">
        <f>E39*F13</f>
        <v>346.20299999999997</v>
      </c>
      <c r="G39" s="97">
        <f t="shared" si="2"/>
        <v>325.43081999999998</v>
      </c>
      <c r="H39" s="97">
        <f t="shared" si="3"/>
        <v>315.04473000000002</v>
      </c>
    </row>
    <row r="40" spans="1:8" ht="20.25" customHeight="1" outlineLevel="1">
      <c r="A40" s="29">
        <v>5</v>
      </c>
      <c r="B40" s="25" t="s">
        <v>78</v>
      </c>
      <c r="C40" s="5" t="s">
        <v>3</v>
      </c>
      <c r="D40" s="41"/>
      <c r="E40" s="42">
        <v>5.85</v>
      </c>
      <c r="F40" s="38">
        <f>E40*F13</f>
        <v>346.20299999999997</v>
      </c>
      <c r="G40" s="97">
        <f t="shared" si="2"/>
        <v>325.43081999999998</v>
      </c>
      <c r="H40" s="97">
        <f t="shared" si="3"/>
        <v>315.04473000000002</v>
      </c>
    </row>
    <row r="41" spans="1:8" ht="19.5" customHeight="1" outlineLevel="1">
      <c r="A41" s="29">
        <v>6</v>
      </c>
      <c r="B41" s="25" t="s">
        <v>79</v>
      </c>
      <c r="C41" s="5" t="s">
        <v>3</v>
      </c>
      <c r="D41" s="41"/>
      <c r="E41" s="42">
        <v>5.85</v>
      </c>
      <c r="F41" s="38">
        <f>E41*F13</f>
        <v>346.20299999999997</v>
      </c>
      <c r="G41" s="97">
        <f t="shared" si="2"/>
        <v>325.43081999999998</v>
      </c>
      <c r="H41" s="97">
        <f t="shared" si="3"/>
        <v>315.04473000000002</v>
      </c>
    </row>
    <row r="42" spans="1:8" ht="21" customHeight="1" outlineLevel="1">
      <c r="A42" s="29">
        <v>7</v>
      </c>
      <c r="B42" s="25" t="s">
        <v>80</v>
      </c>
      <c r="C42" s="5" t="s">
        <v>3</v>
      </c>
      <c r="D42" s="41"/>
      <c r="E42" s="42">
        <v>5.85</v>
      </c>
      <c r="F42" s="38">
        <f>E42*F13</f>
        <v>346.20299999999997</v>
      </c>
      <c r="G42" s="97">
        <f t="shared" si="2"/>
        <v>325.43081999999998</v>
      </c>
      <c r="H42" s="97">
        <f t="shared" si="3"/>
        <v>315.04473000000002</v>
      </c>
    </row>
    <row r="43" spans="1:8" ht="19.5" customHeight="1" outlineLevel="1">
      <c r="A43" s="29">
        <v>8</v>
      </c>
      <c r="B43" s="25" t="s">
        <v>81</v>
      </c>
      <c r="C43" s="5" t="s">
        <v>3</v>
      </c>
      <c r="D43" s="41"/>
      <c r="E43" s="42">
        <v>5.85</v>
      </c>
      <c r="F43" s="38">
        <f>E43*F13</f>
        <v>346.20299999999997</v>
      </c>
      <c r="G43" s="97">
        <f t="shared" si="2"/>
        <v>325.43081999999998</v>
      </c>
      <c r="H43" s="97">
        <f t="shared" si="3"/>
        <v>315.04473000000002</v>
      </c>
    </row>
    <row r="44" spans="1:8" ht="29.25" customHeight="1">
      <c r="A44" s="174" t="s">
        <v>6</v>
      </c>
      <c r="B44" s="175"/>
      <c r="C44" s="175"/>
      <c r="D44" s="175"/>
      <c r="E44" s="175"/>
      <c r="F44" s="175"/>
      <c r="G44" s="175"/>
      <c r="H44" s="175"/>
    </row>
    <row r="45" spans="1:8" ht="15.75" outlineLevel="1">
      <c r="A45" s="21">
        <v>1</v>
      </c>
      <c r="B45" s="6" t="s">
        <v>15</v>
      </c>
      <c r="C45" s="3" t="s">
        <v>26</v>
      </c>
      <c r="D45" s="14">
        <v>60</v>
      </c>
      <c r="E45" s="37">
        <v>65</v>
      </c>
      <c r="F45" s="38"/>
      <c r="G45" s="83">
        <f>E45*0.94</f>
        <v>61.099999999999994</v>
      </c>
      <c r="H45" s="83">
        <f>E45*0.91</f>
        <v>59.15</v>
      </c>
    </row>
    <row r="46" spans="1:8" ht="29.25">
      <c r="A46" s="157" t="s">
        <v>8</v>
      </c>
      <c r="B46" s="158"/>
      <c r="C46" s="158"/>
      <c r="D46" s="158"/>
      <c r="E46" s="158"/>
      <c r="F46" s="158"/>
      <c r="G46" s="158"/>
      <c r="H46" s="159"/>
    </row>
    <row r="47" spans="1:8" ht="16.5" customHeight="1" outlineLevel="1">
      <c r="A47" s="21">
        <v>1</v>
      </c>
      <c r="B47" s="10" t="s">
        <v>160</v>
      </c>
      <c r="C47" s="3" t="s">
        <v>7</v>
      </c>
      <c r="D47" s="43" t="s">
        <v>23</v>
      </c>
      <c r="E47" s="42">
        <v>5.55</v>
      </c>
      <c r="F47" s="38">
        <f>E47*F13</f>
        <v>328.44900000000001</v>
      </c>
      <c r="G47" s="83">
        <f>F47*0.97</f>
        <v>318.59553</v>
      </c>
      <c r="H47" s="83">
        <f>F47*0.94</f>
        <v>308.74205999999998</v>
      </c>
    </row>
    <row r="48" spans="1:8" ht="17.25" customHeight="1" outlineLevel="1">
      <c r="A48" s="21">
        <v>2</v>
      </c>
      <c r="B48" s="13" t="s">
        <v>50</v>
      </c>
      <c r="C48" s="3" t="s">
        <v>7</v>
      </c>
      <c r="D48" s="44" t="s">
        <v>24</v>
      </c>
      <c r="E48" s="42">
        <v>4.68</v>
      </c>
      <c r="F48" s="38">
        <f>E48*F13</f>
        <v>276.9624</v>
      </c>
      <c r="G48" s="83">
        <f>F48*0.97</f>
        <v>268.65352799999999</v>
      </c>
      <c r="H48" s="83">
        <f>F48*0.94</f>
        <v>260.34465599999999</v>
      </c>
    </row>
    <row r="49" spans="1:8" ht="16.5" customHeight="1" outlineLevel="1">
      <c r="A49" s="21">
        <v>3</v>
      </c>
      <c r="B49" s="13" t="s">
        <v>51</v>
      </c>
      <c r="C49" s="3" t="s">
        <v>7</v>
      </c>
      <c r="D49" s="44" t="s">
        <v>24</v>
      </c>
      <c r="E49" s="42">
        <v>4.68</v>
      </c>
      <c r="F49" s="38">
        <f>E49*F13</f>
        <v>276.9624</v>
      </c>
      <c r="G49" s="83">
        <f>F49*0.97</f>
        <v>268.65352799999999</v>
      </c>
      <c r="H49" s="83">
        <f>F49*0.94</f>
        <v>260.34465599999999</v>
      </c>
    </row>
    <row r="50" spans="1:8" ht="15.75" outlineLevel="1">
      <c r="A50" s="21">
        <v>4</v>
      </c>
      <c r="B50" s="6" t="s">
        <v>17</v>
      </c>
      <c r="C50" s="3" t="s">
        <v>7</v>
      </c>
      <c r="D50" s="45">
        <v>20</v>
      </c>
      <c r="E50" s="19">
        <v>18.900000000000002</v>
      </c>
      <c r="F50" s="38">
        <v>18.600000000000001</v>
      </c>
      <c r="G50" s="83">
        <f>F50*0.97</f>
        <v>18.042000000000002</v>
      </c>
      <c r="H50" s="83">
        <f>F50*0.94</f>
        <v>17.484000000000002</v>
      </c>
    </row>
    <row r="51" spans="1:8" ht="29.25" customHeight="1">
      <c r="A51" s="148" t="s">
        <v>9</v>
      </c>
      <c r="B51" s="149"/>
      <c r="C51" s="149"/>
      <c r="D51" s="149"/>
      <c r="E51" s="149"/>
      <c r="F51" s="149"/>
      <c r="G51" s="149"/>
      <c r="H51" s="150"/>
    </row>
    <row r="52" spans="1:8" ht="15.75">
      <c r="A52" s="21">
        <v>1</v>
      </c>
      <c r="B52" s="24" t="s">
        <v>59</v>
      </c>
      <c r="C52" s="3" t="s">
        <v>3</v>
      </c>
      <c r="D52" s="46"/>
      <c r="E52" s="47">
        <v>3.56</v>
      </c>
      <c r="F52" s="38">
        <f>E52*F13</f>
        <v>210.6808</v>
      </c>
      <c r="G52" s="83">
        <f>F52*0.97</f>
        <v>204.360376</v>
      </c>
      <c r="H52" s="83">
        <f>F52*0.94</f>
        <v>198.039952</v>
      </c>
    </row>
    <row r="53" spans="1:8" ht="15.75" outlineLevel="1">
      <c r="A53" s="21">
        <v>2</v>
      </c>
      <c r="B53" s="13" t="s">
        <v>58</v>
      </c>
      <c r="C53" s="3" t="s">
        <v>3</v>
      </c>
      <c r="D53" s="48">
        <v>5</v>
      </c>
      <c r="E53" s="42">
        <v>3.56</v>
      </c>
      <c r="F53" s="38">
        <f>E53*F13</f>
        <v>210.6808</v>
      </c>
      <c r="G53" s="83">
        <f>F53*0.97</f>
        <v>204.360376</v>
      </c>
      <c r="H53" s="83">
        <f>F53*0.94</f>
        <v>198.039952</v>
      </c>
    </row>
    <row r="54" spans="1:8" ht="29.25" customHeight="1">
      <c r="A54" s="148" t="s">
        <v>14</v>
      </c>
      <c r="B54" s="149"/>
      <c r="C54" s="149"/>
      <c r="D54" s="149"/>
      <c r="E54" s="149"/>
      <c r="F54" s="149"/>
      <c r="G54" s="149"/>
      <c r="H54" s="150"/>
    </row>
    <row r="55" spans="1:8" ht="17.25" customHeight="1">
      <c r="A55" s="22">
        <v>1</v>
      </c>
      <c r="B55" s="11" t="s">
        <v>63</v>
      </c>
      <c r="C55" s="12" t="s">
        <v>10</v>
      </c>
      <c r="D55" s="17" t="s">
        <v>28</v>
      </c>
      <c r="E55" s="36">
        <v>12.65</v>
      </c>
      <c r="F55" s="38">
        <f>E55*F13</f>
        <v>748.62700000000007</v>
      </c>
      <c r="G55" s="83">
        <f>F55*0.94</f>
        <v>703.70938000000001</v>
      </c>
      <c r="H55" s="83">
        <f>F55*0.91</f>
        <v>681.25057000000004</v>
      </c>
    </row>
    <row r="56" spans="1:8" ht="15.75">
      <c r="A56" s="22">
        <v>2</v>
      </c>
      <c r="B56" s="11" t="s">
        <v>62</v>
      </c>
      <c r="C56" s="3" t="s">
        <v>10</v>
      </c>
      <c r="D56" s="18">
        <v>19</v>
      </c>
      <c r="E56" s="36">
        <v>15.75</v>
      </c>
      <c r="F56" s="38">
        <f>E56*F13</f>
        <v>932.08500000000004</v>
      </c>
      <c r="G56" s="83">
        <f>F56*0.94</f>
        <v>876.15989999999999</v>
      </c>
      <c r="H56" s="83">
        <f>F56*0.91</f>
        <v>848.19735000000003</v>
      </c>
    </row>
    <row r="57" spans="1:8" ht="29.25" outlineLevel="1">
      <c r="A57" s="151" t="s">
        <v>126</v>
      </c>
      <c r="B57" s="152"/>
      <c r="C57" s="152"/>
      <c r="D57" s="152"/>
      <c r="E57" s="152"/>
      <c r="F57" s="152"/>
      <c r="G57" s="152"/>
      <c r="H57" s="153"/>
    </row>
    <row r="58" spans="1:8" ht="18" customHeight="1" outlineLevel="1">
      <c r="A58" s="23">
        <v>15</v>
      </c>
      <c r="B58" s="50" t="s">
        <v>52</v>
      </c>
      <c r="C58" s="3" t="s">
        <v>55</v>
      </c>
      <c r="D58" s="49"/>
      <c r="E58" s="42">
        <v>6.4118249999999986</v>
      </c>
      <c r="F58" s="39">
        <f>E58*F13</f>
        <v>379.45180349999993</v>
      </c>
      <c r="G58" s="83">
        <f>F58*0.97</f>
        <v>368.0682493949999</v>
      </c>
      <c r="H58" s="83">
        <f>G58*0.94</f>
        <v>345.98415443129988</v>
      </c>
    </row>
    <row r="59" spans="1:8" ht="15.75" outlineLevel="1">
      <c r="A59" s="23">
        <v>16</v>
      </c>
      <c r="B59" s="50" t="s">
        <v>53</v>
      </c>
      <c r="C59" s="3" t="s">
        <v>56</v>
      </c>
      <c r="D59" s="49"/>
      <c r="E59" s="42">
        <v>43.626975000000002</v>
      </c>
      <c r="F59" s="39">
        <f>E59*F13</f>
        <v>2581.8443805000002</v>
      </c>
      <c r="G59" s="83">
        <f>F59*0.97</f>
        <v>2504.3890490849999</v>
      </c>
      <c r="H59" s="83">
        <f>G59*0.94</f>
        <v>2354.1257061398996</v>
      </c>
    </row>
    <row r="60" spans="1:8" ht="15.75" outlineLevel="1">
      <c r="A60" s="23">
        <v>17</v>
      </c>
      <c r="B60" s="50" t="s">
        <v>54</v>
      </c>
      <c r="C60" s="3" t="s">
        <v>56</v>
      </c>
      <c r="D60" s="49"/>
      <c r="E60" s="42">
        <v>55.074075000000001</v>
      </c>
      <c r="F60" s="39">
        <f>E60*F13</f>
        <v>3259.2837585000002</v>
      </c>
      <c r="G60" s="83">
        <f>F60*0.97</f>
        <v>3161.5052457450001</v>
      </c>
      <c r="H60" s="83">
        <f>G60*0.94</f>
        <v>2971.8149310003</v>
      </c>
    </row>
    <row r="61" spans="1:8" s="26" customFormat="1" ht="48.75" customHeight="1" outlineLevel="1">
      <c r="A61" s="154" t="s">
        <v>127</v>
      </c>
      <c r="B61" s="155"/>
      <c r="C61" s="155"/>
      <c r="D61" s="155"/>
      <c r="E61" s="155"/>
      <c r="F61" s="155"/>
      <c r="G61" s="155"/>
      <c r="H61" s="156"/>
    </row>
    <row r="62" spans="1:8" ht="15.75" outlineLevel="1">
      <c r="A62" s="21">
        <v>1</v>
      </c>
      <c r="B62" s="57" t="s">
        <v>37</v>
      </c>
      <c r="C62" s="53" t="s">
        <v>5</v>
      </c>
      <c r="D62" s="65">
        <v>0.14000000000000001</v>
      </c>
      <c r="E62" s="59">
        <v>0.16</v>
      </c>
      <c r="F62" s="40">
        <f>E62*F10</f>
        <v>10.1168</v>
      </c>
      <c r="G62" s="82">
        <f>F62*0.94</f>
        <v>9.5097919999999991</v>
      </c>
      <c r="H62" s="82">
        <f>F62*0.91</f>
        <v>9.2062880000000007</v>
      </c>
    </row>
    <row r="63" spans="1:8" ht="15.75" outlineLevel="1">
      <c r="A63" s="21">
        <v>2</v>
      </c>
      <c r="B63" s="57" t="s">
        <v>38</v>
      </c>
      <c r="C63" s="53" t="s">
        <v>5</v>
      </c>
      <c r="D63" s="65">
        <v>0.14000000000000001</v>
      </c>
      <c r="E63" s="59">
        <v>0.16</v>
      </c>
      <c r="F63" s="40">
        <f>E63*F10</f>
        <v>10.1168</v>
      </c>
      <c r="G63" s="82">
        <f t="shared" ref="G63:G85" si="4">F63*0.94</f>
        <v>9.5097919999999991</v>
      </c>
      <c r="H63" s="82">
        <f t="shared" ref="H63:H85" si="5">F63*0.91</f>
        <v>9.2062880000000007</v>
      </c>
    </row>
    <row r="64" spans="1:8" ht="15.75" outlineLevel="1">
      <c r="A64" s="21">
        <v>3</v>
      </c>
      <c r="B64" s="57" t="s">
        <v>30</v>
      </c>
      <c r="C64" s="53" t="s">
        <v>5</v>
      </c>
      <c r="D64" s="65">
        <v>0.14000000000000001</v>
      </c>
      <c r="E64" s="59">
        <v>0.16</v>
      </c>
      <c r="F64" s="40">
        <f>E64*F10</f>
        <v>10.1168</v>
      </c>
      <c r="G64" s="82">
        <f t="shared" si="4"/>
        <v>9.5097919999999991</v>
      </c>
      <c r="H64" s="82">
        <f t="shared" si="5"/>
        <v>9.2062880000000007</v>
      </c>
    </row>
    <row r="65" spans="1:8" ht="15.75" outlineLevel="1">
      <c r="A65" s="21">
        <v>4</v>
      </c>
      <c r="B65" s="57" t="s">
        <v>31</v>
      </c>
      <c r="C65" s="53" t="s">
        <v>5</v>
      </c>
      <c r="D65" s="65">
        <v>0.14000000000000001</v>
      </c>
      <c r="E65" s="59">
        <v>0.16</v>
      </c>
      <c r="F65" s="40">
        <f>E65*F10</f>
        <v>10.1168</v>
      </c>
      <c r="G65" s="82">
        <f t="shared" si="4"/>
        <v>9.5097919999999991</v>
      </c>
      <c r="H65" s="82">
        <f t="shared" si="5"/>
        <v>9.2062880000000007</v>
      </c>
    </row>
    <row r="66" spans="1:8" ht="15.75" outlineLevel="1">
      <c r="A66" s="21">
        <v>5</v>
      </c>
      <c r="B66" s="57" t="s">
        <v>32</v>
      </c>
      <c r="C66" s="53" t="s">
        <v>5</v>
      </c>
      <c r="D66" s="65">
        <v>0.14000000000000001</v>
      </c>
      <c r="E66" s="59">
        <v>0.17699999999999999</v>
      </c>
      <c r="F66" s="40">
        <f>E66*F10</f>
        <v>11.191709999999999</v>
      </c>
      <c r="G66" s="82">
        <f t="shared" si="4"/>
        <v>10.520207399999999</v>
      </c>
      <c r="H66" s="82">
        <f t="shared" si="5"/>
        <v>10.184456099999998</v>
      </c>
    </row>
    <row r="67" spans="1:8" ht="15.75" outlineLevel="1">
      <c r="A67" s="21">
        <v>6</v>
      </c>
      <c r="B67" s="57" t="s">
        <v>33</v>
      </c>
      <c r="C67" s="53" t="s">
        <v>5</v>
      </c>
      <c r="D67" s="58">
        <v>0.104</v>
      </c>
      <c r="E67" s="59">
        <v>0.13</v>
      </c>
      <c r="F67" s="40">
        <f>E67*F10</f>
        <v>8.2198999999999991</v>
      </c>
      <c r="G67" s="82">
        <f t="shared" si="4"/>
        <v>7.7267059999999983</v>
      </c>
      <c r="H67" s="82">
        <f t="shared" si="5"/>
        <v>7.4801089999999997</v>
      </c>
    </row>
    <row r="68" spans="1:8" ht="15.75" outlineLevel="1">
      <c r="A68" s="21">
        <v>7</v>
      </c>
      <c r="B68" s="57" t="s">
        <v>39</v>
      </c>
      <c r="C68" s="53" t="s">
        <v>5</v>
      </c>
      <c r="D68" s="65">
        <v>0.14699999999999999</v>
      </c>
      <c r="E68" s="65">
        <v>0.19700000000000001</v>
      </c>
      <c r="F68" s="60">
        <f>E68*F10</f>
        <v>12.45631</v>
      </c>
      <c r="G68" s="82">
        <f t="shared" si="4"/>
        <v>11.708931399999999</v>
      </c>
      <c r="H68" s="82">
        <f t="shared" si="5"/>
        <v>11.3352421</v>
      </c>
    </row>
    <row r="69" spans="1:8" ht="15.75" outlineLevel="1">
      <c r="A69" s="21">
        <v>8</v>
      </c>
      <c r="B69" s="57" t="s">
        <v>40</v>
      </c>
      <c r="C69" s="53" t="s">
        <v>5</v>
      </c>
      <c r="D69" s="58">
        <v>0.11</v>
      </c>
      <c r="E69" s="58">
        <v>0.16</v>
      </c>
      <c r="F69" s="60">
        <f>E69*F10</f>
        <v>10.1168</v>
      </c>
      <c r="G69" s="82">
        <f t="shared" si="4"/>
        <v>9.5097919999999991</v>
      </c>
      <c r="H69" s="82">
        <f t="shared" si="5"/>
        <v>9.2062880000000007</v>
      </c>
    </row>
    <row r="70" spans="1:8" ht="15.75" outlineLevel="1">
      <c r="A70" s="21">
        <v>9</v>
      </c>
      <c r="B70" s="57" t="s">
        <v>34</v>
      </c>
      <c r="C70" s="53" t="s">
        <v>5</v>
      </c>
      <c r="D70" s="61">
        <v>0.18</v>
      </c>
      <c r="E70" s="59">
        <v>0.17699999999999999</v>
      </c>
      <c r="F70" s="60">
        <f>E70*F10</f>
        <v>11.191709999999999</v>
      </c>
      <c r="G70" s="82">
        <f t="shared" si="4"/>
        <v>10.520207399999999</v>
      </c>
      <c r="H70" s="82">
        <f t="shared" si="5"/>
        <v>10.184456099999998</v>
      </c>
    </row>
    <row r="71" spans="1:8" ht="15.75" outlineLevel="1">
      <c r="A71" s="21">
        <v>10</v>
      </c>
      <c r="B71" s="57" t="s">
        <v>35</v>
      </c>
      <c r="C71" s="53" t="s">
        <v>5</v>
      </c>
      <c r="D71" s="62">
        <v>0.16</v>
      </c>
      <c r="E71" s="59">
        <v>0.17699999999999999</v>
      </c>
      <c r="F71" s="60">
        <f>E71*F10</f>
        <v>11.191709999999999</v>
      </c>
      <c r="G71" s="82">
        <f t="shared" si="4"/>
        <v>10.520207399999999</v>
      </c>
      <c r="H71" s="82">
        <f t="shared" si="5"/>
        <v>10.184456099999998</v>
      </c>
    </row>
    <row r="72" spans="1:8" ht="15.75" outlineLevel="1">
      <c r="A72" s="21">
        <v>11</v>
      </c>
      <c r="B72" s="57" t="s">
        <v>47</v>
      </c>
      <c r="C72" s="53" t="s">
        <v>5</v>
      </c>
      <c r="D72" s="62">
        <v>0.15</v>
      </c>
      <c r="E72" s="59">
        <v>0.19</v>
      </c>
      <c r="F72" s="60">
        <f>E72*F10</f>
        <v>12.0137</v>
      </c>
      <c r="G72" s="82">
        <f t="shared" si="4"/>
        <v>11.292878</v>
      </c>
      <c r="H72" s="82">
        <f>F72*0.91</f>
        <v>10.932467000000001</v>
      </c>
    </row>
    <row r="73" spans="1:8" ht="15.75" outlineLevel="1">
      <c r="A73" s="21">
        <v>12</v>
      </c>
      <c r="B73" s="57" t="s">
        <v>36</v>
      </c>
      <c r="C73" s="53" t="s">
        <v>5</v>
      </c>
      <c r="D73" s="62">
        <v>0.13</v>
      </c>
      <c r="E73" s="59">
        <v>0.14399999999999999</v>
      </c>
      <c r="F73" s="60">
        <f>E73*F10</f>
        <v>9.1051199999999994</v>
      </c>
      <c r="G73" s="82">
        <f t="shared" si="4"/>
        <v>8.5588127999999983</v>
      </c>
      <c r="H73" s="82">
        <f t="shared" si="5"/>
        <v>8.2856591999999996</v>
      </c>
    </row>
    <row r="74" spans="1:8" ht="15.75" outlineLevel="1">
      <c r="A74" s="21">
        <v>13</v>
      </c>
      <c r="B74" s="57" t="s">
        <v>41</v>
      </c>
      <c r="C74" s="53" t="s">
        <v>5</v>
      </c>
      <c r="D74" s="63">
        <v>0.16500000000000001</v>
      </c>
      <c r="E74" s="59">
        <v>0.19</v>
      </c>
      <c r="F74" s="60">
        <f>E74*F10</f>
        <v>12.0137</v>
      </c>
      <c r="G74" s="82">
        <f t="shared" si="4"/>
        <v>11.292878</v>
      </c>
      <c r="H74" s="82">
        <f t="shared" si="5"/>
        <v>10.932467000000001</v>
      </c>
    </row>
    <row r="75" spans="1:8" ht="15.75" outlineLevel="1">
      <c r="A75" s="21">
        <v>14</v>
      </c>
      <c r="B75" s="57" t="s">
        <v>42</v>
      </c>
      <c r="C75" s="53" t="s">
        <v>5</v>
      </c>
      <c r="D75" s="62">
        <v>0.155</v>
      </c>
      <c r="E75" s="59">
        <v>0.19474999999999998</v>
      </c>
      <c r="F75" s="60">
        <f>E75*F10</f>
        <v>12.314042499999998</v>
      </c>
      <c r="G75" s="82">
        <f t="shared" si="4"/>
        <v>11.575199949999996</v>
      </c>
      <c r="H75" s="82">
        <f t="shared" si="5"/>
        <v>11.205778674999998</v>
      </c>
    </row>
    <row r="76" spans="1:8" ht="15.75" outlineLevel="1">
      <c r="A76" s="21">
        <v>15</v>
      </c>
      <c r="B76" s="57" t="s">
        <v>43</v>
      </c>
      <c r="C76" s="53" t="s">
        <v>5</v>
      </c>
      <c r="D76" s="64">
        <v>0.13</v>
      </c>
      <c r="E76" s="59">
        <v>0.13700000000000001</v>
      </c>
      <c r="F76" s="60">
        <f>E76*F10</f>
        <v>8.662510000000001</v>
      </c>
      <c r="G76" s="82">
        <f t="shared" si="4"/>
        <v>8.142759400000001</v>
      </c>
      <c r="H76" s="82">
        <f t="shared" si="5"/>
        <v>7.8828841000000009</v>
      </c>
    </row>
    <row r="77" spans="1:8" ht="15.75" outlineLevel="1">
      <c r="A77" s="21">
        <v>16</v>
      </c>
      <c r="B77" s="57" t="s">
        <v>69</v>
      </c>
      <c r="C77" s="53" t="s">
        <v>5</v>
      </c>
      <c r="D77" s="58"/>
      <c r="E77" s="59">
        <v>0.15</v>
      </c>
      <c r="F77" s="60">
        <f>E77*F10</f>
        <v>9.4844999999999988</v>
      </c>
      <c r="G77" s="82">
        <f t="shared" si="4"/>
        <v>8.9154299999999989</v>
      </c>
      <c r="H77" s="82">
        <f t="shared" si="5"/>
        <v>8.6308949999999989</v>
      </c>
    </row>
    <row r="78" spans="1:8" ht="15.75" outlineLevel="1">
      <c r="A78" s="21">
        <v>17</v>
      </c>
      <c r="B78" s="57" t="s">
        <v>70</v>
      </c>
      <c r="C78" s="53" t="s">
        <v>5</v>
      </c>
      <c r="D78" s="58"/>
      <c r="E78" s="59">
        <v>0.20424999999999999</v>
      </c>
      <c r="F78" s="60">
        <f>E78*F10</f>
        <v>12.914727499999998</v>
      </c>
      <c r="G78" s="82">
        <f t="shared" si="4"/>
        <v>12.139843849999997</v>
      </c>
      <c r="H78" s="82">
        <f t="shared" si="5"/>
        <v>11.752402024999999</v>
      </c>
    </row>
    <row r="79" spans="1:8" ht="15.75" outlineLevel="1">
      <c r="A79" s="21">
        <v>18</v>
      </c>
      <c r="B79" s="57" t="s">
        <v>71</v>
      </c>
      <c r="C79" s="53" t="s">
        <v>5</v>
      </c>
      <c r="D79" s="58"/>
      <c r="E79" s="59">
        <v>0.129</v>
      </c>
      <c r="F79" s="60">
        <f>E79*F10</f>
        <v>8.1566700000000001</v>
      </c>
      <c r="G79" s="82">
        <f t="shared" si="4"/>
        <v>7.6672697999999997</v>
      </c>
      <c r="H79" s="82">
        <f t="shared" si="5"/>
        <v>7.4225697000000004</v>
      </c>
    </row>
    <row r="80" spans="1:8" ht="15.75" outlineLevel="1">
      <c r="A80" s="21">
        <v>19</v>
      </c>
      <c r="B80" s="57" t="s">
        <v>44</v>
      </c>
      <c r="C80" s="68" t="s">
        <v>5</v>
      </c>
      <c r="D80" s="62">
        <v>0.14000000000000001</v>
      </c>
      <c r="E80" s="59">
        <v>0.19400000000000001</v>
      </c>
      <c r="F80" s="40">
        <f>E80*F10</f>
        <v>12.26662</v>
      </c>
      <c r="G80" s="82">
        <f t="shared" si="4"/>
        <v>11.5306228</v>
      </c>
      <c r="H80" s="82">
        <f t="shared" si="5"/>
        <v>11.1626242</v>
      </c>
    </row>
    <row r="81" spans="1:8" ht="15.75" outlineLevel="1">
      <c r="A81" s="21">
        <v>20</v>
      </c>
      <c r="B81" s="57" t="s">
        <v>45</v>
      </c>
      <c r="C81" s="68" t="s">
        <v>5</v>
      </c>
      <c r="D81" s="62">
        <v>0.18</v>
      </c>
      <c r="E81" s="59">
        <v>0.20899999999999999</v>
      </c>
      <c r="F81" s="40">
        <f>E81*F10</f>
        <v>13.215069999999999</v>
      </c>
      <c r="G81" s="82">
        <f t="shared" si="4"/>
        <v>12.422165799999998</v>
      </c>
      <c r="H81" s="82">
        <f t="shared" si="5"/>
        <v>12.025713699999999</v>
      </c>
    </row>
    <row r="82" spans="1:8" ht="15.75" outlineLevel="1">
      <c r="A82" s="21">
        <v>21</v>
      </c>
      <c r="B82" s="57" t="s">
        <v>19</v>
      </c>
      <c r="C82" s="68" t="s">
        <v>5</v>
      </c>
      <c r="D82" s="69">
        <v>9.5</v>
      </c>
      <c r="E82" s="54">
        <v>11.02</v>
      </c>
      <c r="F82" s="40">
        <v>11</v>
      </c>
      <c r="G82" s="82">
        <f t="shared" si="4"/>
        <v>10.34</v>
      </c>
      <c r="H82" s="82">
        <f t="shared" si="5"/>
        <v>10.01</v>
      </c>
    </row>
    <row r="83" spans="1:8" ht="15.75" outlineLevel="1">
      <c r="A83" s="21">
        <v>22</v>
      </c>
      <c r="B83" s="57" t="s">
        <v>18</v>
      </c>
      <c r="C83" s="68" t="s">
        <v>25</v>
      </c>
      <c r="D83" s="69">
        <v>9.5</v>
      </c>
      <c r="E83" s="54">
        <v>11.02</v>
      </c>
      <c r="F83" s="40">
        <v>11</v>
      </c>
      <c r="G83" s="82">
        <f t="shared" si="4"/>
        <v>10.34</v>
      </c>
      <c r="H83" s="82">
        <f t="shared" si="5"/>
        <v>10.01</v>
      </c>
    </row>
    <row r="84" spans="1:8" ht="15.75" outlineLevel="1">
      <c r="A84" s="21">
        <v>23</v>
      </c>
      <c r="B84" s="9" t="s">
        <v>29</v>
      </c>
      <c r="C84" s="3" t="s">
        <v>5</v>
      </c>
      <c r="D84" s="51">
        <v>0.16</v>
      </c>
      <c r="E84" s="52">
        <v>0.19</v>
      </c>
      <c r="F84" s="40">
        <f>E84*F10</f>
        <v>12.0137</v>
      </c>
      <c r="G84" s="82">
        <f t="shared" si="4"/>
        <v>11.292878</v>
      </c>
      <c r="H84" s="82">
        <f t="shared" si="5"/>
        <v>10.932467000000001</v>
      </c>
    </row>
    <row r="85" spans="1:8" ht="15.75" outlineLevel="1">
      <c r="A85" s="21">
        <v>24</v>
      </c>
      <c r="B85" s="9" t="s">
        <v>46</v>
      </c>
      <c r="C85" s="3" t="s">
        <v>5</v>
      </c>
      <c r="D85" s="51">
        <v>0.19</v>
      </c>
      <c r="E85" s="52">
        <v>0.24034999999999998</v>
      </c>
      <c r="F85" s="40">
        <f>E85*F10</f>
        <v>15.197330499999998</v>
      </c>
      <c r="G85" s="82">
        <f t="shared" si="4"/>
        <v>14.285490669999998</v>
      </c>
      <c r="H85" s="82">
        <f t="shared" si="5"/>
        <v>13.829570754999999</v>
      </c>
    </row>
    <row r="86" spans="1:8" ht="26.25" customHeight="1">
      <c r="A86" s="141" t="s">
        <v>83</v>
      </c>
      <c r="B86" s="142"/>
      <c r="C86" s="142"/>
      <c r="D86" s="142"/>
      <c r="E86" s="142"/>
      <c r="F86" s="142"/>
      <c r="G86" s="142"/>
      <c r="H86" s="143"/>
    </row>
    <row r="87" spans="1:8" ht="15.75" outlineLevel="1">
      <c r="A87" s="21">
        <v>1</v>
      </c>
      <c r="B87" s="70" t="s">
        <v>64</v>
      </c>
      <c r="C87" s="71" t="s">
        <v>12</v>
      </c>
      <c r="D87" s="54">
        <v>1.8</v>
      </c>
      <c r="E87" s="54">
        <v>1.73</v>
      </c>
      <c r="F87" s="83">
        <f>E87*0.97</f>
        <v>1.6780999999999999</v>
      </c>
      <c r="G87" s="81">
        <f t="shared" ref="G87:G101" si="6">F87*0.94</f>
        <v>1.5774139999999999</v>
      </c>
      <c r="H87" s="81">
        <f t="shared" ref="H87:H101" si="7">G87*0.91</f>
        <v>1.4354467399999999</v>
      </c>
    </row>
    <row r="88" spans="1:8" ht="15.75" outlineLevel="1">
      <c r="A88" s="21">
        <v>2</v>
      </c>
      <c r="B88" s="70" t="s">
        <v>129</v>
      </c>
      <c r="C88" s="71" t="s">
        <v>13</v>
      </c>
      <c r="D88" s="54"/>
      <c r="E88" s="54">
        <v>2.58</v>
      </c>
      <c r="F88" s="83">
        <f>E88*0.97</f>
        <v>2.5026000000000002</v>
      </c>
      <c r="G88" s="81">
        <f t="shared" si="6"/>
        <v>2.3524440000000002</v>
      </c>
      <c r="H88" s="81">
        <f t="shared" si="7"/>
        <v>2.1407240400000003</v>
      </c>
    </row>
    <row r="89" spans="1:8" ht="15.75" outlineLevel="1">
      <c r="A89" s="21">
        <v>3</v>
      </c>
      <c r="B89" s="70" t="s">
        <v>130</v>
      </c>
      <c r="C89" s="71" t="s">
        <v>13</v>
      </c>
      <c r="D89" s="54">
        <v>1.5</v>
      </c>
      <c r="E89" s="54">
        <v>1.57</v>
      </c>
      <c r="F89" s="83">
        <f>E89*0.97</f>
        <v>1.5228999999999999</v>
      </c>
      <c r="G89" s="81">
        <f t="shared" si="6"/>
        <v>1.4315259999999999</v>
      </c>
      <c r="H89" s="81">
        <f t="shared" si="7"/>
        <v>1.3026886599999998</v>
      </c>
    </row>
    <row r="90" spans="1:8" ht="15.75" outlineLevel="1">
      <c r="A90" s="21">
        <v>4</v>
      </c>
      <c r="B90" s="70" t="s">
        <v>131</v>
      </c>
      <c r="C90" s="71" t="s">
        <v>13</v>
      </c>
      <c r="D90" s="54">
        <v>1.5</v>
      </c>
      <c r="E90" s="54">
        <v>1.77</v>
      </c>
      <c r="F90" s="83">
        <f>E90*0.97</f>
        <v>1.7168999999999999</v>
      </c>
      <c r="G90" s="81">
        <f t="shared" si="6"/>
        <v>1.6138859999999997</v>
      </c>
      <c r="H90" s="81">
        <f t="shared" si="7"/>
        <v>1.4686362599999998</v>
      </c>
    </row>
    <row r="91" spans="1:8" ht="15.75" outlineLevel="1">
      <c r="A91" s="21">
        <v>5</v>
      </c>
      <c r="B91" s="70" t="s">
        <v>132</v>
      </c>
      <c r="C91" s="71" t="s">
        <v>4</v>
      </c>
      <c r="D91" s="54">
        <v>1.6</v>
      </c>
      <c r="E91" s="54">
        <v>1.68</v>
      </c>
      <c r="F91" s="83">
        <f>E91*0.97</f>
        <v>1.6295999999999999</v>
      </c>
      <c r="G91" s="81">
        <f t="shared" si="6"/>
        <v>1.5318239999999999</v>
      </c>
      <c r="H91" s="81">
        <f t="shared" si="7"/>
        <v>1.39395984</v>
      </c>
    </row>
    <row r="92" spans="1:8" ht="15.75" outlineLevel="1">
      <c r="A92" s="21">
        <v>6</v>
      </c>
      <c r="B92" s="72" t="s">
        <v>133</v>
      </c>
      <c r="C92" s="71" t="s">
        <v>11</v>
      </c>
      <c r="D92" s="73">
        <v>0.75</v>
      </c>
      <c r="E92" s="74">
        <v>0.96</v>
      </c>
      <c r="F92" s="83">
        <f>E92*F13</f>
        <v>56.812799999999996</v>
      </c>
      <c r="G92" s="81">
        <f t="shared" si="6"/>
        <v>53.404031999999994</v>
      </c>
      <c r="H92" s="81">
        <f t="shared" si="7"/>
        <v>48.597669119999999</v>
      </c>
    </row>
    <row r="93" spans="1:8" ht="15.75" outlineLevel="1">
      <c r="A93" s="21">
        <v>7</v>
      </c>
      <c r="B93" s="72" t="s">
        <v>134</v>
      </c>
      <c r="C93" s="71" t="s">
        <v>11</v>
      </c>
      <c r="D93" s="73"/>
      <c r="E93" s="74">
        <v>0.7</v>
      </c>
      <c r="F93" s="83">
        <f>E93*F13</f>
        <v>41.425999999999995</v>
      </c>
      <c r="G93" s="81">
        <f t="shared" si="6"/>
        <v>38.940439999999995</v>
      </c>
      <c r="H93" s="81">
        <f t="shared" si="7"/>
        <v>35.435800399999998</v>
      </c>
    </row>
    <row r="94" spans="1:8" ht="15.75" outlineLevel="1">
      <c r="A94" s="21">
        <v>8</v>
      </c>
      <c r="B94" s="72" t="s">
        <v>136</v>
      </c>
      <c r="C94" s="71" t="s">
        <v>84</v>
      </c>
      <c r="D94" s="73"/>
      <c r="E94" s="54">
        <v>24</v>
      </c>
      <c r="F94" s="83">
        <f>E94*0.97</f>
        <v>23.28</v>
      </c>
      <c r="G94" s="81">
        <f t="shared" si="6"/>
        <v>21.883199999999999</v>
      </c>
      <c r="H94" s="81">
        <f t="shared" si="7"/>
        <v>19.913712</v>
      </c>
    </row>
    <row r="95" spans="1:8" ht="15.75" outlineLevel="1">
      <c r="A95" s="21">
        <v>9</v>
      </c>
      <c r="B95" s="72" t="s">
        <v>135</v>
      </c>
      <c r="C95" s="71" t="s">
        <v>84</v>
      </c>
      <c r="D95" s="73"/>
      <c r="E95" s="54">
        <v>33</v>
      </c>
      <c r="F95" s="83">
        <f t="shared" ref="F95:F101" si="8">E95*0.97</f>
        <v>32.01</v>
      </c>
      <c r="G95" s="81">
        <f t="shared" si="6"/>
        <v>30.089399999999998</v>
      </c>
      <c r="H95" s="81">
        <f t="shared" si="7"/>
        <v>27.381353999999998</v>
      </c>
    </row>
    <row r="96" spans="1:8" ht="18.75" customHeight="1" outlineLevel="1">
      <c r="A96" s="21">
        <v>8</v>
      </c>
      <c r="B96" s="75" t="s">
        <v>66</v>
      </c>
      <c r="C96" s="71" t="s">
        <v>13</v>
      </c>
      <c r="D96" s="54">
        <v>1</v>
      </c>
      <c r="E96" s="54">
        <v>2.1</v>
      </c>
      <c r="F96" s="83">
        <f t="shared" si="8"/>
        <v>2.0369999999999999</v>
      </c>
      <c r="G96" s="81">
        <f t="shared" si="6"/>
        <v>1.9147799999999999</v>
      </c>
      <c r="H96" s="81">
        <f t="shared" si="7"/>
        <v>1.7424497999999999</v>
      </c>
    </row>
    <row r="97" spans="1:8" ht="18" customHeight="1" outlineLevel="1">
      <c r="A97" s="21">
        <v>9</v>
      </c>
      <c r="B97" s="75" t="s">
        <v>65</v>
      </c>
      <c r="C97" s="71" t="s">
        <v>13</v>
      </c>
      <c r="D97" s="54">
        <v>1</v>
      </c>
      <c r="E97" s="54">
        <v>2.1</v>
      </c>
      <c r="F97" s="83">
        <f t="shared" si="8"/>
        <v>2.0369999999999999</v>
      </c>
      <c r="G97" s="81">
        <f t="shared" si="6"/>
        <v>1.9147799999999999</v>
      </c>
      <c r="H97" s="81">
        <f t="shared" si="7"/>
        <v>1.7424497999999999</v>
      </c>
    </row>
    <row r="98" spans="1:8" ht="18" customHeight="1" outlineLevel="1">
      <c r="A98" s="21">
        <v>10</v>
      </c>
      <c r="B98" s="75" t="s">
        <v>67</v>
      </c>
      <c r="C98" s="71" t="s">
        <v>13</v>
      </c>
      <c r="D98" s="54">
        <v>290</v>
      </c>
      <c r="E98" s="54">
        <v>288.75</v>
      </c>
      <c r="F98" s="83">
        <f t="shared" si="8"/>
        <v>280.08749999999998</v>
      </c>
      <c r="G98" s="81">
        <f t="shared" si="6"/>
        <v>263.28224999999998</v>
      </c>
      <c r="H98" s="81">
        <f t="shared" si="7"/>
        <v>239.58684749999998</v>
      </c>
    </row>
    <row r="99" spans="1:8" ht="15.75" outlineLevel="1">
      <c r="A99" s="21">
        <v>11</v>
      </c>
      <c r="B99" s="70" t="s">
        <v>137</v>
      </c>
      <c r="C99" s="71" t="s">
        <v>13</v>
      </c>
      <c r="D99" s="54">
        <v>0.8</v>
      </c>
      <c r="E99" s="54">
        <v>0.77</v>
      </c>
      <c r="F99" s="83">
        <f t="shared" si="8"/>
        <v>0.74690000000000001</v>
      </c>
      <c r="G99" s="81">
        <f t="shared" si="6"/>
        <v>0.70208599999999999</v>
      </c>
      <c r="H99" s="81">
        <f t="shared" si="7"/>
        <v>0.63889826000000005</v>
      </c>
    </row>
    <row r="100" spans="1:8" ht="15.75" outlineLevel="1">
      <c r="A100" s="21">
        <v>12</v>
      </c>
      <c r="B100" s="70" t="s">
        <v>138</v>
      </c>
      <c r="C100" s="71" t="s">
        <v>13</v>
      </c>
      <c r="D100" s="54">
        <v>0.9</v>
      </c>
      <c r="E100" s="54">
        <v>1.0900000000000001</v>
      </c>
      <c r="F100" s="83">
        <f t="shared" si="8"/>
        <v>1.0573000000000001</v>
      </c>
      <c r="G100" s="81">
        <f t="shared" si="6"/>
        <v>0.99386200000000002</v>
      </c>
      <c r="H100" s="81">
        <f t="shared" si="7"/>
        <v>0.90441442000000005</v>
      </c>
    </row>
    <row r="101" spans="1:8" ht="15.75" outlineLevel="1">
      <c r="A101" s="21">
        <v>13</v>
      </c>
      <c r="B101" s="70" t="s">
        <v>16</v>
      </c>
      <c r="C101" s="71" t="s">
        <v>13</v>
      </c>
      <c r="D101" s="54">
        <v>1</v>
      </c>
      <c r="E101" s="54">
        <v>1.19</v>
      </c>
      <c r="F101" s="83">
        <f t="shared" si="8"/>
        <v>1.1542999999999999</v>
      </c>
      <c r="G101" s="81">
        <f t="shared" si="6"/>
        <v>1.0850419999999998</v>
      </c>
      <c r="H101" s="81">
        <f t="shared" si="7"/>
        <v>0.98738821999999993</v>
      </c>
    </row>
    <row r="102" spans="1:8" ht="29.25">
      <c r="A102" s="132" t="s">
        <v>176</v>
      </c>
      <c r="B102" s="133"/>
      <c r="C102" s="133"/>
      <c r="D102" s="133"/>
      <c r="E102" s="133"/>
      <c r="F102" s="133"/>
      <c r="G102" s="133"/>
      <c r="H102" s="133"/>
    </row>
    <row r="103" spans="1:8" ht="15.75">
      <c r="A103" s="117">
        <v>1</v>
      </c>
      <c r="B103" s="118" t="s">
        <v>99</v>
      </c>
      <c r="C103" s="119" t="s">
        <v>123</v>
      </c>
      <c r="D103" s="120" t="s">
        <v>85</v>
      </c>
      <c r="E103" s="54">
        <v>838.75</v>
      </c>
      <c r="F103" s="82">
        <f>E103*0.97</f>
        <v>813.58749999999998</v>
      </c>
      <c r="G103" s="81">
        <f>E103*0.94</f>
        <v>788.42499999999995</v>
      </c>
      <c r="H103" s="81">
        <f>E103*0.91</f>
        <v>763.26250000000005</v>
      </c>
    </row>
    <row r="104" spans="1:8" ht="15.75">
      <c r="A104" s="117">
        <v>2</v>
      </c>
      <c r="B104" s="118" t="s">
        <v>100</v>
      </c>
      <c r="C104" s="119" t="s">
        <v>123</v>
      </c>
      <c r="D104" s="120" t="s">
        <v>86</v>
      </c>
      <c r="E104" s="54">
        <v>419.96250000000003</v>
      </c>
      <c r="F104" s="82">
        <f t="shared" ref="F104:F122" si="9">E104*0.97</f>
        <v>407.36362500000001</v>
      </c>
      <c r="G104" s="81">
        <f t="shared" ref="G104:G126" si="10">E104*0.94</f>
        <v>394.76474999999999</v>
      </c>
      <c r="H104" s="81">
        <f t="shared" ref="H104:H126" si="11">E104*0.91</f>
        <v>382.16587500000003</v>
      </c>
    </row>
    <row r="105" spans="1:8" ht="15.75">
      <c r="A105" s="117">
        <v>3</v>
      </c>
      <c r="B105" s="118" t="s">
        <v>101</v>
      </c>
      <c r="C105" s="119" t="s">
        <v>13</v>
      </c>
      <c r="D105" s="120" t="s">
        <v>87</v>
      </c>
      <c r="E105" s="54">
        <v>37.125</v>
      </c>
      <c r="F105" s="82">
        <f t="shared" si="9"/>
        <v>36.011249999999997</v>
      </c>
      <c r="G105" s="81">
        <f t="shared" si="10"/>
        <v>34.897500000000001</v>
      </c>
      <c r="H105" s="81">
        <f t="shared" si="11"/>
        <v>33.783749999999998</v>
      </c>
    </row>
    <row r="106" spans="1:8" ht="15.75">
      <c r="A106" s="117">
        <v>4</v>
      </c>
      <c r="B106" s="118" t="s">
        <v>102</v>
      </c>
      <c r="C106" s="119" t="s">
        <v>13</v>
      </c>
      <c r="D106" s="120" t="s">
        <v>88</v>
      </c>
      <c r="E106" s="54">
        <v>19.887499999999999</v>
      </c>
      <c r="F106" s="82">
        <f t="shared" si="9"/>
        <v>19.290875</v>
      </c>
      <c r="G106" s="81">
        <f t="shared" si="10"/>
        <v>18.694249999999997</v>
      </c>
      <c r="H106" s="81">
        <f t="shared" si="11"/>
        <v>18.097625000000001</v>
      </c>
    </row>
    <row r="107" spans="1:8" ht="15.75">
      <c r="A107" s="117">
        <v>5</v>
      </c>
      <c r="B107" s="118" t="s">
        <v>103</v>
      </c>
      <c r="C107" s="119" t="s">
        <v>13</v>
      </c>
      <c r="D107" s="120" t="s">
        <v>89</v>
      </c>
      <c r="E107" s="54">
        <v>44.974999999999994</v>
      </c>
      <c r="F107" s="82">
        <f t="shared" si="9"/>
        <v>43.625749999999996</v>
      </c>
      <c r="G107" s="81">
        <f t="shared" si="10"/>
        <v>42.276499999999992</v>
      </c>
      <c r="H107" s="81">
        <f t="shared" si="11"/>
        <v>40.927249999999994</v>
      </c>
    </row>
    <row r="108" spans="1:8" ht="15.75">
      <c r="A108" s="117">
        <v>6</v>
      </c>
      <c r="B108" s="118" t="s">
        <v>104</v>
      </c>
      <c r="C108" s="119" t="s">
        <v>13</v>
      </c>
      <c r="D108" s="121" t="s">
        <v>90</v>
      </c>
      <c r="E108" s="54">
        <v>43.375</v>
      </c>
      <c r="F108" s="82">
        <f t="shared" si="9"/>
        <v>42.073749999999997</v>
      </c>
      <c r="G108" s="81">
        <f t="shared" si="10"/>
        <v>40.772500000000001</v>
      </c>
      <c r="H108" s="81">
        <f t="shared" si="11"/>
        <v>39.471250000000005</v>
      </c>
    </row>
    <row r="109" spans="1:8" ht="15.75">
      <c r="A109" s="117">
        <v>7</v>
      </c>
      <c r="B109" s="118" t="s">
        <v>105</v>
      </c>
      <c r="C109" s="119" t="s">
        <v>123</v>
      </c>
      <c r="D109" s="121" t="s">
        <v>91</v>
      </c>
      <c r="E109" s="54">
        <v>1718.75</v>
      </c>
      <c r="F109" s="82">
        <f t="shared" si="9"/>
        <v>1667.1875</v>
      </c>
      <c r="G109" s="81">
        <f t="shared" si="10"/>
        <v>1615.625</v>
      </c>
      <c r="H109" s="81">
        <f t="shared" si="11"/>
        <v>1564.0625</v>
      </c>
    </row>
    <row r="110" spans="1:8" ht="15.75">
      <c r="A110" s="117">
        <v>8</v>
      </c>
      <c r="B110" s="118" t="s">
        <v>106</v>
      </c>
      <c r="C110" s="119" t="s">
        <v>13</v>
      </c>
      <c r="D110" s="120" t="s">
        <v>92</v>
      </c>
      <c r="E110" s="54">
        <v>29.8125</v>
      </c>
      <c r="F110" s="82">
        <f t="shared" si="9"/>
        <v>28.918125</v>
      </c>
      <c r="G110" s="81">
        <f t="shared" si="10"/>
        <v>28.02375</v>
      </c>
      <c r="H110" s="81">
        <f t="shared" si="11"/>
        <v>27.129375</v>
      </c>
    </row>
    <row r="111" spans="1:8" ht="15.75">
      <c r="A111" s="117">
        <v>9</v>
      </c>
      <c r="B111" s="118" t="s">
        <v>107</v>
      </c>
      <c r="C111" s="119" t="s">
        <v>13</v>
      </c>
      <c r="D111" s="120" t="s">
        <v>93</v>
      </c>
      <c r="E111" s="54">
        <v>32.274999999999999</v>
      </c>
      <c r="F111" s="82">
        <f t="shared" si="9"/>
        <v>31.306749999999997</v>
      </c>
      <c r="G111" s="81">
        <f t="shared" si="10"/>
        <v>30.338499999999996</v>
      </c>
      <c r="H111" s="81">
        <f t="shared" si="11"/>
        <v>29.370249999999999</v>
      </c>
    </row>
    <row r="112" spans="1:8" ht="15.75">
      <c r="A112" s="117">
        <v>8</v>
      </c>
      <c r="B112" s="118" t="s">
        <v>108</v>
      </c>
      <c r="C112" s="119" t="s">
        <v>13</v>
      </c>
      <c r="D112" s="120" t="s">
        <v>94</v>
      </c>
      <c r="E112" s="54">
        <v>164.0625</v>
      </c>
      <c r="F112" s="82">
        <f t="shared" si="9"/>
        <v>159.140625</v>
      </c>
      <c r="G112" s="81">
        <f t="shared" si="10"/>
        <v>154.21875</v>
      </c>
      <c r="H112" s="81">
        <f t="shared" si="11"/>
        <v>149.296875</v>
      </c>
    </row>
    <row r="113" spans="1:8" ht="15.75">
      <c r="A113" s="117">
        <v>9</v>
      </c>
      <c r="B113" s="118" t="s">
        <v>109</v>
      </c>
      <c r="C113" s="119" t="s">
        <v>123</v>
      </c>
      <c r="D113" s="120" t="s">
        <v>94</v>
      </c>
      <c r="E113" s="54">
        <v>5400</v>
      </c>
      <c r="F113" s="82">
        <f t="shared" si="9"/>
        <v>5238</v>
      </c>
      <c r="G113" s="81">
        <f t="shared" si="10"/>
        <v>5076</v>
      </c>
      <c r="H113" s="81">
        <f t="shared" si="11"/>
        <v>4914</v>
      </c>
    </row>
    <row r="114" spans="1:8" ht="15.75">
      <c r="A114" s="117">
        <v>10</v>
      </c>
      <c r="B114" s="118" t="s">
        <v>110</v>
      </c>
      <c r="C114" s="119" t="s">
        <v>123</v>
      </c>
      <c r="D114" s="120" t="s">
        <v>95</v>
      </c>
      <c r="E114" s="54">
        <v>2531.25</v>
      </c>
      <c r="F114" s="82">
        <f t="shared" si="9"/>
        <v>2455.3125</v>
      </c>
      <c r="G114" s="81">
        <f t="shared" si="10"/>
        <v>2379.375</v>
      </c>
      <c r="H114" s="81">
        <f t="shared" si="11"/>
        <v>2303.4375</v>
      </c>
    </row>
    <row r="115" spans="1:8" ht="15.75">
      <c r="A115" s="117">
        <v>11</v>
      </c>
      <c r="B115" s="118" t="s">
        <v>111</v>
      </c>
      <c r="C115" s="119" t="s">
        <v>123</v>
      </c>
      <c r="D115" s="120" t="s">
        <v>96</v>
      </c>
      <c r="E115" s="54">
        <v>3037.5</v>
      </c>
      <c r="F115" s="82">
        <f t="shared" si="9"/>
        <v>2946.375</v>
      </c>
      <c r="G115" s="81">
        <f t="shared" si="10"/>
        <v>2855.25</v>
      </c>
      <c r="H115" s="81">
        <f t="shared" si="11"/>
        <v>2764.125</v>
      </c>
    </row>
    <row r="116" spans="1:8" ht="15.75">
      <c r="A116" s="117">
        <v>12</v>
      </c>
      <c r="B116" s="118" t="s">
        <v>112</v>
      </c>
      <c r="C116" s="119" t="s">
        <v>123</v>
      </c>
      <c r="D116" s="120" t="s">
        <v>97</v>
      </c>
      <c r="E116" s="54">
        <v>7768.75</v>
      </c>
      <c r="F116" s="82">
        <f t="shared" si="9"/>
        <v>7535.6875</v>
      </c>
      <c r="G116" s="81">
        <f t="shared" si="10"/>
        <v>7302.625</v>
      </c>
      <c r="H116" s="81">
        <f t="shared" si="11"/>
        <v>7069.5625</v>
      </c>
    </row>
    <row r="117" spans="1:8" ht="15.75">
      <c r="A117" s="117">
        <v>13</v>
      </c>
      <c r="B117" s="118" t="s">
        <v>113</v>
      </c>
      <c r="C117" s="119" t="s">
        <v>123</v>
      </c>
      <c r="D117" s="120" t="s">
        <v>98</v>
      </c>
      <c r="E117" s="54">
        <v>2234.375</v>
      </c>
      <c r="F117" s="82">
        <f t="shared" si="9"/>
        <v>2167.34375</v>
      </c>
      <c r="G117" s="81">
        <f t="shared" si="10"/>
        <v>2100.3125</v>
      </c>
      <c r="H117" s="81">
        <f t="shared" si="11"/>
        <v>2033.28125</v>
      </c>
    </row>
    <row r="118" spans="1:8" ht="15.75">
      <c r="A118" s="117">
        <v>14</v>
      </c>
      <c r="B118" s="118" t="s">
        <v>114</v>
      </c>
      <c r="C118" s="119" t="s">
        <v>123</v>
      </c>
      <c r="D118" s="122"/>
      <c r="E118" s="54">
        <v>5050</v>
      </c>
      <c r="F118" s="82">
        <f t="shared" si="9"/>
        <v>4898.5</v>
      </c>
      <c r="G118" s="81">
        <f t="shared" si="10"/>
        <v>4747</v>
      </c>
      <c r="H118" s="81">
        <f t="shared" si="11"/>
        <v>4595.5</v>
      </c>
    </row>
    <row r="119" spans="1:8" ht="15.75">
      <c r="A119" s="117">
        <v>15</v>
      </c>
      <c r="B119" s="118" t="s">
        <v>115</v>
      </c>
      <c r="C119" s="119" t="s">
        <v>123</v>
      </c>
      <c r="D119" s="122"/>
      <c r="E119" s="54">
        <v>4675</v>
      </c>
      <c r="F119" s="82">
        <f t="shared" si="9"/>
        <v>4534.75</v>
      </c>
      <c r="G119" s="81">
        <f t="shared" si="10"/>
        <v>4394.5</v>
      </c>
      <c r="H119" s="81">
        <f t="shared" si="11"/>
        <v>4254.25</v>
      </c>
    </row>
    <row r="120" spans="1:8" ht="15.75">
      <c r="A120" s="117">
        <v>16</v>
      </c>
      <c r="B120" s="118" t="s">
        <v>116</v>
      </c>
      <c r="C120" s="119" t="s">
        <v>123</v>
      </c>
      <c r="D120" s="122"/>
      <c r="E120" s="54">
        <v>1925</v>
      </c>
      <c r="F120" s="82">
        <f t="shared" si="9"/>
        <v>1867.25</v>
      </c>
      <c r="G120" s="81">
        <f t="shared" si="10"/>
        <v>1809.5</v>
      </c>
      <c r="H120" s="81">
        <f t="shared" si="11"/>
        <v>1751.75</v>
      </c>
    </row>
    <row r="121" spans="1:8" ht="15.75">
      <c r="A121" s="117">
        <v>17</v>
      </c>
      <c r="B121" s="118" t="s">
        <v>117</v>
      </c>
      <c r="C121" s="119" t="s">
        <v>123</v>
      </c>
      <c r="D121" s="122"/>
      <c r="E121" s="54">
        <v>2887.5</v>
      </c>
      <c r="F121" s="82">
        <f t="shared" si="9"/>
        <v>2800.875</v>
      </c>
      <c r="G121" s="81">
        <f t="shared" si="10"/>
        <v>2714.25</v>
      </c>
      <c r="H121" s="81">
        <f t="shared" si="11"/>
        <v>2627.625</v>
      </c>
    </row>
    <row r="122" spans="1:8" ht="15.75">
      <c r="A122" s="117">
        <v>18</v>
      </c>
      <c r="B122" s="118" t="s">
        <v>118</v>
      </c>
      <c r="C122" s="119" t="s">
        <v>123</v>
      </c>
      <c r="D122" s="122"/>
      <c r="E122" s="54">
        <v>698.25</v>
      </c>
      <c r="F122" s="82">
        <f t="shared" si="9"/>
        <v>677.30250000000001</v>
      </c>
      <c r="G122" s="81">
        <f t="shared" si="10"/>
        <v>656.35500000000002</v>
      </c>
      <c r="H122" s="81">
        <f t="shared" si="11"/>
        <v>635.40750000000003</v>
      </c>
    </row>
    <row r="123" spans="1:8" ht="15.75">
      <c r="A123" s="117">
        <v>19</v>
      </c>
      <c r="B123" s="118" t="s">
        <v>119</v>
      </c>
      <c r="C123" s="119" t="s">
        <v>13</v>
      </c>
      <c r="D123" s="122"/>
      <c r="E123" s="86">
        <v>25.25</v>
      </c>
      <c r="F123" s="84">
        <f>E123*F13</f>
        <v>1494.2950000000001</v>
      </c>
      <c r="G123" s="81">
        <f>F123*0.97</f>
        <v>1449.46615</v>
      </c>
      <c r="H123" s="81">
        <f>F123*0.95</f>
        <v>1419.58025</v>
      </c>
    </row>
    <row r="124" spans="1:8" ht="15.75">
      <c r="A124" s="117">
        <v>20</v>
      </c>
      <c r="B124" s="118" t="s">
        <v>120</v>
      </c>
      <c r="C124" s="119" t="s">
        <v>123</v>
      </c>
      <c r="D124" s="122"/>
      <c r="E124" s="54">
        <v>1123.5</v>
      </c>
      <c r="F124" s="82">
        <f>E124*0.97</f>
        <v>1089.7950000000001</v>
      </c>
      <c r="G124" s="81">
        <f t="shared" si="10"/>
        <v>1056.0899999999999</v>
      </c>
      <c r="H124" s="81">
        <f t="shared" si="11"/>
        <v>1022.385</v>
      </c>
    </row>
    <row r="125" spans="1:8" ht="15.75">
      <c r="A125" s="117">
        <v>21</v>
      </c>
      <c r="B125" s="118" t="s">
        <v>121</v>
      </c>
      <c r="C125" s="119" t="s">
        <v>123</v>
      </c>
      <c r="D125" s="122"/>
      <c r="E125" s="54">
        <v>1123.5</v>
      </c>
      <c r="F125" s="82">
        <f>E125*0.97</f>
        <v>1089.7950000000001</v>
      </c>
      <c r="G125" s="81">
        <f t="shared" si="10"/>
        <v>1056.0899999999999</v>
      </c>
      <c r="H125" s="81">
        <f t="shared" si="11"/>
        <v>1022.385</v>
      </c>
    </row>
    <row r="126" spans="1:8" ht="15.75">
      <c r="A126" s="117">
        <v>22</v>
      </c>
      <c r="B126" s="118" t="s">
        <v>122</v>
      </c>
      <c r="C126" s="119" t="s">
        <v>13</v>
      </c>
      <c r="D126" s="122"/>
      <c r="E126" s="54">
        <v>270</v>
      </c>
      <c r="F126" s="82">
        <f>E126*0.97</f>
        <v>261.89999999999998</v>
      </c>
      <c r="G126" s="81">
        <f t="shared" si="10"/>
        <v>253.79999999999998</v>
      </c>
      <c r="H126" s="81">
        <f t="shared" si="11"/>
        <v>245.70000000000002</v>
      </c>
    </row>
    <row r="127" spans="1:8" ht="15.75">
      <c r="A127" s="117">
        <v>23</v>
      </c>
      <c r="B127" s="118" t="s">
        <v>125</v>
      </c>
      <c r="C127" s="119" t="s">
        <v>124</v>
      </c>
      <c r="D127" s="122"/>
      <c r="E127" s="86">
        <v>11.7125</v>
      </c>
      <c r="F127" s="84">
        <f>E127*F13</f>
        <v>693.14575000000002</v>
      </c>
      <c r="G127" s="81">
        <f>F127*0.97</f>
        <v>672.35137750000001</v>
      </c>
      <c r="H127" s="81">
        <f>F127*0.94</f>
        <v>651.557005</v>
      </c>
    </row>
    <row r="128" spans="1:8" ht="15.75">
      <c r="A128" s="85">
        <v>24</v>
      </c>
      <c r="B128" s="87" t="s">
        <v>145</v>
      </c>
      <c r="C128" s="88" t="s">
        <v>139</v>
      </c>
      <c r="D128" s="89"/>
      <c r="E128" s="90">
        <v>0.91249999999999998</v>
      </c>
      <c r="F128" s="93">
        <f>E128*F13</f>
        <v>54.001750000000001</v>
      </c>
      <c r="G128" s="81">
        <f>F128*0.97</f>
        <v>52.381697500000001</v>
      </c>
      <c r="H128" s="82">
        <f>G128*0.94</f>
        <v>49.23879565</v>
      </c>
    </row>
    <row r="129" spans="1:8" ht="15.75">
      <c r="A129" s="85">
        <v>25</v>
      </c>
      <c r="B129" s="87" t="s">
        <v>146</v>
      </c>
      <c r="C129" s="88" t="s">
        <v>139</v>
      </c>
      <c r="D129" s="89"/>
      <c r="E129" s="90">
        <v>0.9375</v>
      </c>
      <c r="F129" s="93">
        <f>E129*F13</f>
        <v>55.481250000000003</v>
      </c>
      <c r="G129" s="81">
        <f t="shared" ref="G129:G137" si="12">F129*0.97</f>
        <v>53.816812500000005</v>
      </c>
      <c r="H129" s="82">
        <f t="shared" ref="H129:H137" si="13">G129*0.94</f>
        <v>50.587803749999999</v>
      </c>
    </row>
    <row r="130" spans="1:8" ht="15.75">
      <c r="A130" s="85">
        <v>26</v>
      </c>
      <c r="B130" s="87" t="s">
        <v>147</v>
      </c>
      <c r="C130" s="88" t="s">
        <v>140</v>
      </c>
      <c r="D130" s="89"/>
      <c r="E130" s="90">
        <v>0.6875</v>
      </c>
      <c r="F130" s="93">
        <f>E130*F13</f>
        <v>40.686250000000001</v>
      </c>
      <c r="G130" s="81">
        <f t="shared" si="12"/>
        <v>39.465662500000001</v>
      </c>
      <c r="H130" s="82">
        <f t="shared" si="13"/>
        <v>37.097722749999996</v>
      </c>
    </row>
    <row r="131" spans="1:8" ht="15.75">
      <c r="A131" s="85">
        <v>27</v>
      </c>
      <c r="B131" s="87" t="s">
        <v>148</v>
      </c>
      <c r="C131" s="88" t="s">
        <v>140</v>
      </c>
      <c r="D131" s="89"/>
      <c r="E131" s="90">
        <v>0.63749999999999996</v>
      </c>
      <c r="F131" s="93">
        <f>E131*F13</f>
        <v>37.727249999999998</v>
      </c>
      <c r="G131" s="81">
        <f t="shared" si="12"/>
        <v>36.595432499999994</v>
      </c>
      <c r="H131" s="82">
        <f t="shared" si="13"/>
        <v>34.399706549999991</v>
      </c>
    </row>
    <row r="132" spans="1:8" ht="15.75">
      <c r="A132" s="85">
        <v>28</v>
      </c>
      <c r="B132" s="87" t="s">
        <v>149</v>
      </c>
      <c r="C132" s="88" t="s">
        <v>141</v>
      </c>
      <c r="D132" s="89"/>
      <c r="E132" s="90">
        <v>0.25</v>
      </c>
      <c r="F132" s="93">
        <f>E132*F13</f>
        <v>14.795</v>
      </c>
      <c r="G132" s="81">
        <f t="shared" si="12"/>
        <v>14.351149999999999</v>
      </c>
      <c r="H132" s="82">
        <f t="shared" si="13"/>
        <v>13.490080999999998</v>
      </c>
    </row>
    <row r="133" spans="1:8" ht="15.75">
      <c r="A133" s="85">
        <v>29</v>
      </c>
      <c r="B133" s="87" t="s">
        <v>150</v>
      </c>
      <c r="C133" s="88" t="s">
        <v>139</v>
      </c>
      <c r="D133" s="89"/>
      <c r="E133" s="90">
        <v>1.0625</v>
      </c>
      <c r="F133" s="93">
        <f>E133*F13</f>
        <v>62.878749999999997</v>
      </c>
      <c r="G133" s="81">
        <f t="shared" si="12"/>
        <v>60.992387499999992</v>
      </c>
      <c r="H133" s="82">
        <f t="shared" si="13"/>
        <v>57.332844249999987</v>
      </c>
    </row>
    <row r="134" spans="1:8" ht="15.75">
      <c r="A134" s="85">
        <v>30</v>
      </c>
      <c r="B134" s="91" t="s">
        <v>151</v>
      </c>
      <c r="C134" s="92" t="s">
        <v>142</v>
      </c>
      <c r="D134" s="89"/>
      <c r="E134" s="90">
        <v>3.1</v>
      </c>
      <c r="F134" s="93">
        <f>E134*F13</f>
        <v>183.458</v>
      </c>
      <c r="G134" s="81">
        <f t="shared" si="12"/>
        <v>177.95426</v>
      </c>
      <c r="H134" s="82">
        <f t="shared" si="13"/>
        <v>167.27700439999998</v>
      </c>
    </row>
    <row r="135" spans="1:8" ht="15.75">
      <c r="A135" s="85">
        <v>31</v>
      </c>
      <c r="B135" s="87" t="s">
        <v>152</v>
      </c>
      <c r="C135" s="88" t="s">
        <v>143</v>
      </c>
      <c r="D135" s="89"/>
      <c r="E135" s="90">
        <v>0.89999999999999991</v>
      </c>
      <c r="F135" s="93">
        <f>E135*F13</f>
        <v>53.261999999999993</v>
      </c>
      <c r="G135" s="81">
        <f t="shared" si="12"/>
        <v>51.664139999999989</v>
      </c>
      <c r="H135" s="82">
        <f t="shared" si="13"/>
        <v>48.56429159999999</v>
      </c>
    </row>
    <row r="136" spans="1:8" ht="15.75">
      <c r="A136" s="85">
        <v>32</v>
      </c>
      <c r="B136" s="87" t="s">
        <v>153</v>
      </c>
      <c r="C136" s="88" t="s">
        <v>144</v>
      </c>
      <c r="D136" s="89"/>
      <c r="E136" s="90">
        <v>0.04</v>
      </c>
      <c r="F136" s="93">
        <f>E136*F13</f>
        <v>2.3672</v>
      </c>
      <c r="G136" s="81">
        <f t="shared" si="12"/>
        <v>2.2961839999999998</v>
      </c>
      <c r="H136" s="82">
        <f t="shared" si="13"/>
        <v>2.1584129599999997</v>
      </c>
    </row>
    <row r="137" spans="1:8" ht="15.75">
      <c r="A137" s="85">
        <v>33</v>
      </c>
      <c r="B137" s="87" t="s">
        <v>154</v>
      </c>
      <c r="C137" s="89"/>
      <c r="D137" s="89"/>
      <c r="E137" s="90">
        <v>6.5</v>
      </c>
      <c r="F137" s="93">
        <f>E137*F13</f>
        <v>384.67</v>
      </c>
      <c r="G137" s="81">
        <f t="shared" si="12"/>
        <v>373.12990000000002</v>
      </c>
      <c r="H137" s="82">
        <f t="shared" si="13"/>
        <v>350.74210599999998</v>
      </c>
    </row>
    <row r="138" spans="1:8" ht="24.75">
      <c r="A138" s="131" t="s">
        <v>177</v>
      </c>
      <c r="B138" s="131"/>
      <c r="C138" s="131"/>
      <c r="D138" s="131"/>
      <c r="E138" s="131"/>
      <c r="F138" s="131"/>
      <c r="G138" s="131"/>
      <c r="H138" s="131"/>
    </row>
    <row r="139" spans="1:8" ht="15.75">
      <c r="A139" s="101">
        <v>1</v>
      </c>
      <c r="B139" s="102" t="s">
        <v>178</v>
      </c>
      <c r="C139" s="110" t="s">
        <v>49</v>
      </c>
      <c r="D139" s="103"/>
      <c r="E139" s="105">
        <v>4.0309063581290001</v>
      </c>
      <c r="F139" s="104">
        <f>E139*F13</f>
        <v>238.54903827407423</v>
      </c>
      <c r="G139" s="104">
        <f>F139*0.97</f>
        <v>231.392567125852</v>
      </c>
      <c r="H139" s="104">
        <f>F139*0.94</f>
        <v>224.23609597762976</v>
      </c>
    </row>
    <row r="140" spans="1:8" ht="15.75">
      <c r="A140" s="101">
        <v>2</v>
      </c>
      <c r="B140" s="102" t="s">
        <v>179</v>
      </c>
      <c r="C140" s="110" t="s">
        <v>49</v>
      </c>
      <c r="D140" s="103"/>
      <c r="E140" s="105">
        <v>4.1552074352519224</v>
      </c>
      <c r="F140" s="104">
        <f>E140*F13</f>
        <v>245.90517601820878</v>
      </c>
      <c r="G140" s="104">
        <f t="shared" ref="G140:G159" si="14">F140*0.97</f>
        <v>238.5280207376625</v>
      </c>
      <c r="H140" s="104">
        <f t="shared" ref="H140:H159" si="15">F140*0.94</f>
        <v>231.15086545711623</v>
      </c>
    </row>
    <row r="141" spans="1:8" ht="15.75">
      <c r="A141" s="101">
        <v>3</v>
      </c>
      <c r="B141" s="102" t="s">
        <v>180</v>
      </c>
      <c r="C141" s="110" t="s">
        <v>49</v>
      </c>
      <c r="D141" s="103"/>
      <c r="E141" s="105">
        <v>4.1552074352519224</v>
      </c>
      <c r="F141" s="104">
        <f>E141*F13</f>
        <v>245.90517601820878</v>
      </c>
      <c r="G141" s="104">
        <f t="shared" si="14"/>
        <v>238.5280207376625</v>
      </c>
      <c r="H141" s="104">
        <f t="shared" si="15"/>
        <v>231.15086545711623</v>
      </c>
    </row>
    <row r="142" spans="1:8" ht="15.75">
      <c r="A142" s="101">
        <v>4</v>
      </c>
      <c r="B142" s="102" t="s">
        <v>181</v>
      </c>
      <c r="C142" s="110" t="s">
        <v>49</v>
      </c>
      <c r="D142" s="103"/>
      <c r="E142" s="105">
        <v>4.0309063581290019</v>
      </c>
      <c r="F142" s="104">
        <f>E142*F13</f>
        <v>238.54903827407432</v>
      </c>
      <c r="G142" s="104">
        <f t="shared" si="14"/>
        <v>231.39256712585208</v>
      </c>
      <c r="H142" s="104">
        <f t="shared" si="15"/>
        <v>224.23609597762984</v>
      </c>
    </row>
    <row r="143" spans="1:8" ht="15.75">
      <c r="A143" s="101">
        <v>5</v>
      </c>
      <c r="B143" s="102" t="s">
        <v>182</v>
      </c>
      <c r="C143" s="110" t="s">
        <v>49</v>
      </c>
      <c r="D143" s="103"/>
      <c r="E143" s="105">
        <v>4.2972658091066895</v>
      </c>
      <c r="F143" s="104">
        <f>E143*F13</f>
        <v>254.31219058293388</v>
      </c>
      <c r="G143" s="104">
        <f t="shared" si="14"/>
        <v>246.68282486544587</v>
      </c>
      <c r="H143" s="104">
        <f t="shared" si="15"/>
        <v>239.05345914795782</v>
      </c>
    </row>
    <row r="144" spans="1:8" ht="15.75">
      <c r="A144" s="101">
        <v>6</v>
      </c>
      <c r="B144" s="102" t="s">
        <v>183</v>
      </c>
      <c r="C144" s="110" t="s">
        <v>49</v>
      </c>
      <c r="D144" s="103"/>
      <c r="E144" s="105">
        <v>4.1552074352519224</v>
      </c>
      <c r="F144" s="104">
        <f>E144*F13</f>
        <v>245.90517601820878</v>
      </c>
      <c r="G144" s="104">
        <f t="shared" si="14"/>
        <v>238.5280207376625</v>
      </c>
      <c r="H144" s="104">
        <f t="shared" si="15"/>
        <v>231.15086545711623</v>
      </c>
    </row>
    <row r="145" spans="1:8" ht="15.75">
      <c r="A145" s="101">
        <v>7</v>
      </c>
      <c r="B145" s="106" t="s">
        <v>184</v>
      </c>
      <c r="C145" s="110" t="s">
        <v>49</v>
      </c>
      <c r="D145" s="122"/>
      <c r="E145" s="107">
        <v>6.85</v>
      </c>
      <c r="F145" s="108">
        <f>E145*F13</f>
        <v>405.38299999999998</v>
      </c>
      <c r="G145" s="104">
        <f t="shared" si="14"/>
        <v>393.22150999999997</v>
      </c>
      <c r="H145" s="104">
        <f t="shared" si="15"/>
        <v>381.06001999999995</v>
      </c>
    </row>
    <row r="146" spans="1:8" ht="15.75">
      <c r="A146" s="101">
        <v>8</v>
      </c>
      <c r="B146" s="106" t="s">
        <v>185</v>
      </c>
      <c r="C146" s="110" t="s">
        <v>49</v>
      </c>
      <c r="D146" s="122"/>
      <c r="E146" s="107">
        <v>6.85</v>
      </c>
      <c r="F146" s="109">
        <f>E146*F14</f>
        <v>212.35</v>
      </c>
      <c r="G146" s="104">
        <f t="shared" si="14"/>
        <v>205.9795</v>
      </c>
      <c r="H146" s="104">
        <f t="shared" si="15"/>
        <v>199.60899999999998</v>
      </c>
    </row>
    <row r="147" spans="1:8" ht="15.75">
      <c r="A147" s="101">
        <v>9</v>
      </c>
      <c r="B147" s="106" t="s">
        <v>186</v>
      </c>
      <c r="C147" s="110" t="s">
        <v>49</v>
      </c>
      <c r="D147" s="122"/>
      <c r="E147" s="107">
        <v>6.85</v>
      </c>
      <c r="F147" s="109">
        <f>E147*F15</f>
        <v>232.89999999999998</v>
      </c>
      <c r="G147" s="104">
        <f t="shared" si="14"/>
        <v>225.91299999999998</v>
      </c>
      <c r="H147" s="104">
        <f t="shared" si="15"/>
        <v>218.92599999999996</v>
      </c>
    </row>
    <row r="148" spans="1:8" ht="15.75">
      <c r="A148" s="101">
        <v>10</v>
      </c>
      <c r="B148" s="106" t="s">
        <v>186</v>
      </c>
      <c r="C148" s="110" t="s">
        <v>49</v>
      </c>
      <c r="D148" s="122"/>
      <c r="E148" s="107">
        <v>6.85</v>
      </c>
      <c r="F148" s="109">
        <f>E148*F16</f>
        <v>344.57554999999996</v>
      </c>
      <c r="G148" s="104">
        <f t="shared" si="14"/>
        <v>334.23828349999997</v>
      </c>
      <c r="H148" s="104">
        <f t="shared" si="15"/>
        <v>323.90101699999997</v>
      </c>
    </row>
    <row r="149" spans="1:8" ht="15.75">
      <c r="A149" s="101">
        <v>11</v>
      </c>
      <c r="B149" s="111" t="s">
        <v>187</v>
      </c>
      <c r="C149" s="110" t="s">
        <v>49</v>
      </c>
      <c r="D149" s="122"/>
      <c r="E149" s="116">
        <v>0.81900000000000006</v>
      </c>
      <c r="F149" s="109">
        <f>E149*F13</f>
        <v>48.468420000000002</v>
      </c>
      <c r="G149" s="115">
        <f t="shared" si="14"/>
        <v>47.014367399999998</v>
      </c>
      <c r="H149" s="115">
        <f t="shared" si="15"/>
        <v>45.5603148</v>
      </c>
    </row>
    <row r="150" spans="1:8" ht="15.75">
      <c r="A150" s="101">
        <v>12</v>
      </c>
      <c r="B150" s="111" t="s">
        <v>188</v>
      </c>
      <c r="C150" s="110" t="s">
        <v>49</v>
      </c>
      <c r="D150" s="122"/>
      <c r="E150" s="116">
        <v>0.81900000000000006</v>
      </c>
      <c r="F150" s="109">
        <f t="shared" ref="F150:F159" si="16">E150*F14</f>
        <v>25.389000000000003</v>
      </c>
      <c r="G150" s="115">
        <f t="shared" si="14"/>
        <v>24.627330000000001</v>
      </c>
      <c r="H150" s="115">
        <f t="shared" si="15"/>
        <v>23.865660000000002</v>
      </c>
    </row>
    <row r="151" spans="1:8" ht="15.75">
      <c r="A151" s="101">
        <v>13</v>
      </c>
      <c r="B151" s="114" t="s">
        <v>189</v>
      </c>
      <c r="C151" s="110" t="s">
        <v>49</v>
      </c>
      <c r="D151" s="122"/>
      <c r="E151" s="116">
        <v>4.29</v>
      </c>
      <c r="F151" s="109">
        <f t="shared" si="16"/>
        <v>145.86000000000001</v>
      </c>
      <c r="G151" s="115">
        <f t="shared" si="14"/>
        <v>141.48420000000002</v>
      </c>
      <c r="H151" s="115">
        <f t="shared" si="15"/>
        <v>137.10840000000002</v>
      </c>
    </row>
    <row r="152" spans="1:8" ht="15.75">
      <c r="A152" s="101">
        <v>14</v>
      </c>
      <c r="B152" s="114" t="s">
        <v>190</v>
      </c>
      <c r="C152" s="110" t="s">
        <v>49</v>
      </c>
      <c r="D152" s="122"/>
      <c r="E152" s="116">
        <v>1.69</v>
      </c>
      <c r="F152" s="109">
        <f t="shared" si="16"/>
        <v>85.012069999999994</v>
      </c>
      <c r="G152" s="115">
        <f t="shared" si="14"/>
        <v>82.461707899999993</v>
      </c>
      <c r="H152" s="115">
        <f t="shared" si="15"/>
        <v>79.911345799999992</v>
      </c>
    </row>
    <row r="153" spans="1:8" ht="15.75">
      <c r="A153" s="101">
        <v>15</v>
      </c>
      <c r="B153" s="114" t="s">
        <v>191</v>
      </c>
      <c r="C153" s="110" t="s">
        <v>49</v>
      </c>
      <c r="D153" s="122"/>
      <c r="E153" s="116">
        <v>1.69</v>
      </c>
      <c r="F153" s="109">
        <f t="shared" si="16"/>
        <v>56.257987499999999</v>
      </c>
      <c r="G153" s="115">
        <f t="shared" si="14"/>
        <v>54.570247875</v>
      </c>
      <c r="H153" s="115">
        <f t="shared" si="15"/>
        <v>52.882508249999994</v>
      </c>
    </row>
    <row r="154" spans="1:8" ht="15.75">
      <c r="A154" s="101">
        <v>16</v>
      </c>
      <c r="B154" s="112" t="s">
        <v>192</v>
      </c>
      <c r="C154" s="110" t="s">
        <v>49</v>
      </c>
      <c r="D154" s="122"/>
      <c r="E154" s="116">
        <v>1.69</v>
      </c>
      <c r="F154" s="109">
        <f t="shared" si="16"/>
        <v>56.257987499999999</v>
      </c>
      <c r="G154" s="115">
        <f t="shared" si="14"/>
        <v>54.570247875</v>
      </c>
      <c r="H154" s="115">
        <f t="shared" si="15"/>
        <v>52.882508249999994</v>
      </c>
    </row>
    <row r="155" spans="1:8" ht="15.75">
      <c r="A155" s="101">
        <v>17</v>
      </c>
      <c r="B155" s="112" t="s">
        <v>193</v>
      </c>
      <c r="C155" s="110" t="s">
        <v>49</v>
      </c>
      <c r="D155" s="122"/>
      <c r="E155" s="116">
        <v>1.69</v>
      </c>
      <c r="F155" s="109">
        <f t="shared" si="16"/>
        <v>390.05538000000001</v>
      </c>
      <c r="G155" s="115">
        <f t="shared" si="14"/>
        <v>378.35371859999998</v>
      </c>
      <c r="H155" s="115">
        <f t="shared" si="15"/>
        <v>366.6520572</v>
      </c>
    </row>
    <row r="156" spans="1:8" ht="15.75">
      <c r="A156" s="101">
        <v>18</v>
      </c>
      <c r="B156" s="113" t="s">
        <v>194</v>
      </c>
      <c r="C156" s="110" t="s">
        <v>49</v>
      </c>
      <c r="D156" s="122"/>
      <c r="E156" s="116">
        <v>1.69</v>
      </c>
      <c r="F156" s="109">
        <f t="shared" si="16"/>
        <v>100.44717799999998</v>
      </c>
      <c r="G156" s="115">
        <f t="shared" si="14"/>
        <v>97.433762659999971</v>
      </c>
      <c r="H156" s="115">
        <f t="shared" si="15"/>
        <v>94.420347319999976</v>
      </c>
    </row>
    <row r="157" spans="1:8" ht="15.75">
      <c r="A157" s="101">
        <v>19</v>
      </c>
      <c r="B157" s="113" t="s">
        <v>195</v>
      </c>
      <c r="C157" s="110" t="s">
        <v>49</v>
      </c>
      <c r="D157" s="122"/>
      <c r="E157" s="116">
        <v>1.69</v>
      </c>
      <c r="F157" s="109">
        <f t="shared" si="16"/>
        <v>309.82769999999994</v>
      </c>
      <c r="G157" s="115">
        <f t="shared" si="14"/>
        <v>300.53286899999995</v>
      </c>
      <c r="H157" s="115">
        <f t="shared" si="15"/>
        <v>291.2380379999999</v>
      </c>
    </row>
    <row r="158" spans="1:8" ht="15.75">
      <c r="A158" s="101">
        <v>20</v>
      </c>
      <c r="B158" s="113" t="s">
        <v>196</v>
      </c>
      <c r="C158" s="110" t="s">
        <v>49</v>
      </c>
      <c r="D158" s="122"/>
      <c r="E158" s="116">
        <v>1.69</v>
      </c>
      <c r="F158" s="109">
        <f t="shared" si="16"/>
        <v>26.2288</v>
      </c>
      <c r="G158" s="115">
        <f t="shared" si="14"/>
        <v>25.441935999999998</v>
      </c>
      <c r="H158" s="115">
        <f t="shared" si="15"/>
        <v>24.655071999999997</v>
      </c>
    </row>
    <row r="159" spans="1:8" ht="15.75">
      <c r="A159" s="101">
        <v>21</v>
      </c>
      <c r="B159" s="123" t="s">
        <v>197</v>
      </c>
      <c r="C159" s="124" t="s">
        <v>49</v>
      </c>
      <c r="E159" s="125">
        <v>1.69</v>
      </c>
      <c r="F159" s="126">
        <f t="shared" si="16"/>
        <v>29.261505000000003</v>
      </c>
      <c r="G159" s="127">
        <f t="shared" si="14"/>
        <v>28.383659850000001</v>
      </c>
      <c r="H159" s="127">
        <f t="shared" si="15"/>
        <v>27.505814700000002</v>
      </c>
    </row>
  </sheetData>
  <mergeCells count="28">
    <mergeCell ref="A7:H7"/>
    <mergeCell ref="B1:H1"/>
    <mergeCell ref="B3:H3"/>
    <mergeCell ref="B4:H4"/>
    <mergeCell ref="B5:H5"/>
    <mergeCell ref="B6:H6"/>
    <mergeCell ref="A2:H2"/>
    <mergeCell ref="A30:H30"/>
    <mergeCell ref="A25:H25"/>
    <mergeCell ref="A26:H26"/>
    <mergeCell ref="A32:H32"/>
    <mergeCell ref="A44:H44"/>
    <mergeCell ref="A138:H138"/>
    <mergeCell ref="A102:H102"/>
    <mergeCell ref="A13:E13"/>
    <mergeCell ref="A8:E8"/>
    <mergeCell ref="A9:E9"/>
    <mergeCell ref="A86:H86"/>
    <mergeCell ref="A10:E11"/>
    <mergeCell ref="A54:H54"/>
    <mergeCell ref="A57:H57"/>
    <mergeCell ref="A61:H61"/>
    <mergeCell ref="A46:H46"/>
    <mergeCell ref="A51:H51"/>
    <mergeCell ref="F8:F9"/>
    <mergeCell ref="G8:G9"/>
    <mergeCell ref="H8:H9"/>
    <mergeCell ref="A35:H35"/>
  </mergeCells>
  <phoneticPr fontId="0" type="noConversion"/>
  <printOptions horizontalCentered="1" gridLines="1"/>
  <pageMargins left="0" right="0" top="0" bottom="0" header="0" footer="0"/>
  <pageSetup paperSize="9" scale="56" fitToHeight="2" orientation="portrait" horizontalDpi="200" verticalDpi="200" r:id="rId1"/>
  <headerFooter alignWithMargins="0"/>
  <rowBreaks count="1" manualBreakCount="1">
    <brk id="7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Misha</cp:lastModifiedBy>
  <cp:lastPrinted>2015-11-06T09:16:54Z</cp:lastPrinted>
  <dcterms:created xsi:type="dcterms:W3CDTF">2003-08-09T20:13:11Z</dcterms:created>
  <dcterms:modified xsi:type="dcterms:W3CDTF">2017-01-19T06:36:55Z</dcterms:modified>
</cp:coreProperties>
</file>